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6375" tabRatio="805" activeTab="0"/>
  </bookViews>
  <sheets>
    <sheet name="Financial perspective" sheetId="1" r:id="rId1"/>
    <sheet name="Customer perspective" sheetId="2" r:id="rId2"/>
    <sheet name="Process perspective" sheetId="3" r:id="rId3"/>
    <sheet name="Personnel perspective" sheetId="4" r:id="rId4"/>
    <sheet name="Balanced scorecard" sheetId="5" r:id="rId5"/>
  </sheets>
  <definedNames/>
  <calcPr fullCalcOnLoad="1"/>
</workbook>
</file>

<file path=xl/sharedStrings.xml><?xml version="1.0" encoding="utf-8"?>
<sst xmlns="http://schemas.openxmlformats.org/spreadsheetml/2006/main" count="191" uniqueCount="67">
  <si>
    <t>Mars</t>
  </si>
  <si>
    <t>April</t>
  </si>
  <si>
    <t>September</t>
  </si>
  <si>
    <t>November</t>
  </si>
  <si>
    <t>December</t>
  </si>
  <si>
    <t>TCE</t>
  </si>
  <si>
    <t>MSEK</t>
  </si>
  <si>
    <t>mm</t>
  </si>
  <si>
    <t>index</t>
  </si>
  <si>
    <t>EVA</t>
  </si>
  <si>
    <t>Index</t>
  </si>
  <si>
    <t>Diff</t>
  </si>
  <si>
    <t>Financial perspective</t>
  </si>
  <si>
    <t>"Improved cash flow, maintained sales, cost reduction and reduction in working capital"</t>
  </si>
  <si>
    <t>Goal</t>
  </si>
  <si>
    <t>Measurment</t>
  </si>
  <si>
    <t>Unit</t>
  </si>
  <si>
    <t>January</t>
  </si>
  <si>
    <t>February</t>
  </si>
  <si>
    <t>May</t>
  </si>
  <si>
    <t>June</t>
  </si>
  <si>
    <t>July</t>
  </si>
  <si>
    <t>August</t>
  </si>
  <si>
    <t>October</t>
  </si>
  <si>
    <t>Cash flow</t>
  </si>
  <si>
    <t>Working capital</t>
  </si>
  <si>
    <t>Operating profit</t>
  </si>
  <si>
    <t>Overhead expenses</t>
  </si>
  <si>
    <t>Net sales</t>
  </si>
  <si>
    <t>Outcome</t>
  </si>
  <si>
    <t>Customer perspective</t>
  </si>
  <si>
    <t>"Profitable customer relationships, reliability and cost effectiveness"</t>
  </si>
  <si>
    <t>percent</t>
  </si>
  <si>
    <t>pieces</t>
  </si>
  <si>
    <t>Driver</t>
  </si>
  <si>
    <t>Sale per customer</t>
  </si>
  <si>
    <t>Market share</t>
  </si>
  <si>
    <t>Customer profitability</t>
  </si>
  <si>
    <t>Customer satisfaction</t>
  </si>
  <si>
    <t>Number of complaints</t>
  </si>
  <si>
    <t>Service level</t>
  </si>
  <si>
    <t>Strategy:</t>
  </si>
  <si>
    <t>Process perspective</t>
  </si>
  <si>
    <t>"Reliable processes, reduction of inventories and reduction cycle times"</t>
  </si>
  <si>
    <t>Measurement</t>
  </si>
  <si>
    <t>days</t>
  </si>
  <si>
    <t>minutes</t>
  </si>
  <si>
    <t>Cost savings</t>
  </si>
  <si>
    <t>Cycle time</t>
  </si>
  <si>
    <t>Days in storage</t>
  </si>
  <si>
    <t>Capability, time</t>
  </si>
  <si>
    <t>Capability, quality</t>
  </si>
  <si>
    <t>Rework (revisions)</t>
  </si>
  <si>
    <t>Set-up time</t>
  </si>
  <si>
    <t>Personnel perspective</t>
  </si>
  <si>
    <t>"Participation, competence, commitment and motivation"</t>
  </si>
  <si>
    <t>Personnel satisfaction</t>
  </si>
  <si>
    <t>Personnel turnover</t>
  </si>
  <si>
    <t>Certification of personnel</t>
  </si>
  <si>
    <t>Submitted proposals</t>
  </si>
  <si>
    <t>Completed proposals</t>
  </si>
  <si>
    <t>Balanced scorecard</t>
  </si>
  <si>
    <t>Year</t>
  </si>
  <si>
    <t>Month</t>
  </si>
  <si>
    <t>Enter the year for the balanced scorecard</t>
  </si>
  <si>
    <t>Enter the month for which you want to produce the balanced scorecard</t>
  </si>
  <si>
    <t>This index is used to look up values​​, do not change this.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</si>
</sst>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34" borderId="10" xfId="0" applyFont="1" applyFill="1" applyBorder="1" applyAlignment="1">
      <alignment/>
    </xf>
    <xf numFmtId="0" fontId="49" fillId="4" borderId="11" xfId="0" applyFont="1" applyFill="1" applyBorder="1" applyAlignment="1">
      <alignment/>
    </xf>
    <xf numFmtId="0" fontId="51" fillId="4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9" fillId="4" borderId="11" xfId="0" applyFont="1" applyFill="1" applyBorder="1" applyAlignment="1">
      <alignment horizontal="right"/>
    </xf>
    <xf numFmtId="0" fontId="49" fillId="35" borderId="14" xfId="0" applyFont="1" applyFill="1" applyBorder="1" applyAlignment="1">
      <alignment/>
    </xf>
    <xf numFmtId="0" fontId="49" fillId="35" borderId="15" xfId="0" applyFont="1" applyFill="1" applyBorder="1" applyAlignment="1">
      <alignment/>
    </xf>
    <xf numFmtId="0" fontId="49" fillId="35" borderId="16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17" xfId="0" applyFont="1" applyFill="1" applyBorder="1" applyAlignment="1">
      <alignment/>
    </xf>
    <xf numFmtId="0" fontId="52" fillId="35" borderId="18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19" xfId="0" applyFont="1" applyBorder="1" applyAlignment="1">
      <alignment/>
    </xf>
    <xf numFmtId="164" fontId="53" fillId="0" borderId="11" xfId="0" applyNumberFormat="1" applyFont="1" applyBorder="1" applyAlignment="1">
      <alignment/>
    </xf>
    <xf numFmtId="10" fontId="53" fillId="0" borderId="11" xfId="0" applyNumberFormat="1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3" fillId="0" borderId="22" xfId="0" applyNumberFormat="1" applyFont="1" applyBorder="1" applyAlignment="1">
      <alignment/>
    </xf>
    <xf numFmtId="10" fontId="53" fillId="0" borderId="22" xfId="0" applyNumberFormat="1" applyFont="1" applyBorder="1" applyAlignment="1">
      <alignment/>
    </xf>
    <xf numFmtId="0" fontId="53" fillId="0" borderId="23" xfId="0" applyFont="1" applyBorder="1" applyAlignment="1">
      <alignment/>
    </xf>
    <xf numFmtId="0" fontId="50" fillId="33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9" fillId="33" borderId="11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41</xdr:row>
      <xdr:rowOff>114300</xdr:rowOff>
    </xdr:from>
    <xdr:to>
      <xdr:col>13</xdr:col>
      <xdr:colOff>190500</xdr:colOff>
      <xdr:row>41</xdr:row>
      <xdr:rowOff>114300</xdr:rowOff>
    </xdr:to>
    <xdr:sp>
      <xdr:nvSpPr>
        <xdr:cNvPr id="1" name="Rak 4"/>
        <xdr:cNvSpPr>
          <a:spLocks/>
        </xdr:cNvSpPr>
      </xdr:nvSpPr>
      <xdr:spPr>
        <a:xfrm>
          <a:off x="6143625" y="6905625"/>
          <a:ext cx="1790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33</xdr:row>
      <xdr:rowOff>47625</xdr:rowOff>
    </xdr:from>
    <xdr:to>
      <xdr:col>13</xdr:col>
      <xdr:colOff>171450</xdr:colOff>
      <xdr:row>41</xdr:row>
      <xdr:rowOff>114300</xdr:rowOff>
    </xdr:to>
    <xdr:sp>
      <xdr:nvSpPr>
        <xdr:cNvPr id="2" name="Rak pil 6"/>
        <xdr:cNvSpPr>
          <a:spLocks/>
        </xdr:cNvSpPr>
      </xdr:nvSpPr>
      <xdr:spPr>
        <a:xfrm rot="16200000" flipV="1">
          <a:off x="7896225" y="5505450"/>
          <a:ext cx="190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95250</xdr:rowOff>
    </xdr:from>
    <xdr:to>
      <xdr:col>5</xdr:col>
      <xdr:colOff>447675</xdr:colOff>
      <xdr:row>41</xdr:row>
      <xdr:rowOff>95250</xdr:rowOff>
    </xdr:to>
    <xdr:sp>
      <xdr:nvSpPr>
        <xdr:cNvPr id="3" name="Rak 8"/>
        <xdr:cNvSpPr>
          <a:spLocks/>
        </xdr:cNvSpPr>
      </xdr:nvSpPr>
      <xdr:spPr>
        <a:xfrm>
          <a:off x="1724025" y="6886575"/>
          <a:ext cx="1409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28575</xdr:rowOff>
    </xdr:from>
    <xdr:to>
      <xdr:col>3</xdr:col>
      <xdr:colOff>19050</xdr:colOff>
      <xdr:row>41</xdr:row>
      <xdr:rowOff>95250</xdr:rowOff>
    </xdr:to>
    <xdr:sp>
      <xdr:nvSpPr>
        <xdr:cNvPr id="4" name="Rak pil 9"/>
        <xdr:cNvSpPr>
          <a:spLocks/>
        </xdr:cNvSpPr>
      </xdr:nvSpPr>
      <xdr:spPr>
        <a:xfrm rot="16200000" flipV="1">
          <a:off x="1724025" y="5486400"/>
          <a:ext cx="190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133350</xdr:rowOff>
    </xdr:from>
    <xdr:to>
      <xdr:col>3</xdr:col>
      <xdr:colOff>19050</xdr:colOff>
      <xdr:row>20</xdr:row>
      <xdr:rowOff>19050</xdr:rowOff>
    </xdr:to>
    <xdr:sp>
      <xdr:nvSpPr>
        <xdr:cNvPr id="5" name="Rak pil 10"/>
        <xdr:cNvSpPr>
          <a:spLocks/>
        </xdr:cNvSpPr>
      </xdr:nvSpPr>
      <xdr:spPr>
        <a:xfrm rot="16200000" flipV="1">
          <a:off x="1743075" y="2124075"/>
          <a:ext cx="0" cy="12573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5</xdr:col>
      <xdr:colOff>447675</xdr:colOff>
      <xdr:row>11</xdr:row>
      <xdr:rowOff>152400</xdr:rowOff>
    </xdr:to>
    <xdr:sp>
      <xdr:nvSpPr>
        <xdr:cNvPr id="6" name="Rak 11"/>
        <xdr:cNvSpPr>
          <a:spLocks/>
        </xdr:cNvSpPr>
      </xdr:nvSpPr>
      <xdr:spPr>
        <a:xfrm>
          <a:off x="1724025" y="2143125"/>
          <a:ext cx="1409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12</xdr:row>
      <xdr:rowOff>28575</xdr:rowOff>
    </xdr:from>
    <xdr:to>
      <xdr:col>13</xdr:col>
      <xdr:colOff>228600</xdr:colOff>
      <xdr:row>12</xdr:row>
      <xdr:rowOff>28575</xdr:rowOff>
    </xdr:to>
    <xdr:sp>
      <xdr:nvSpPr>
        <xdr:cNvPr id="7" name="Rak 12"/>
        <xdr:cNvSpPr>
          <a:spLocks/>
        </xdr:cNvSpPr>
      </xdr:nvSpPr>
      <xdr:spPr>
        <a:xfrm>
          <a:off x="6181725" y="2171700"/>
          <a:ext cx="1790700" cy="0"/>
        </a:xfrm>
        <a:prstGeom prst="line">
          <a:avLst/>
        </a:prstGeom>
        <a:noFill/>
        <a:ln w="381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209550</xdr:colOff>
      <xdr:row>12</xdr:row>
      <xdr:rowOff>9525</xdr:rowOff>
    </xdr:from>
    <xdr:to>
      <xdr:col>13</xdr:col>
      <xdr:colOff>228600</xdr:colOff>
      <xdr:row>20</xdr:row>
      <xdr:rowOff>66675</xdr:rowOff>
    </xdr:to>
    <xdr:sp>
      <xdr:nvSpPr>
        <xdr:cNvPr id="8" name="Rak pil 13"/>
        <xdr:cNvSpPr>
          <a:spLocks/>
        </xdr:cNvSpPr>
      </xdr:nvSpPr>
      <xdr:spPr>
        <a:xfrm rot="16200000" flipV="1">
          <a:off x="7953375" y="2152650"/>
          <a:ext cx="19050" cy="12763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2.7109375" style="0" customWidth="1"/>
    <col min="3" max="3" width="9.57421875" style="0" customWidth="1"/>
    <col min="4" max="15" width="9.7109375" style="0" customWidth="1"/>
  </cols>
  <sheetData>
    <row r="1" ht="15.75">
      <c r="A1" s="8" t="s">
        <v>12</v>
      </c>
    </row>
    <row r="2" ht="15.75">
      <c r="A2" s="1"/>
    </row>
    <row r="3" spans="1:10" ht="15">
      <c r="A3" s="3" t="s">
        <v>41</v>
      </c>
      <c r="B3" s="5"/>
      <c r="C3" s="5"/>
      <c r="D3" s="5"/>
      <c r="E3" s="5"/>
      <c r="F3" s="6"/>
      <c r="G3" s="5"/>
      <c r="H3" s="5"/>
      <c r="I3" s="5"/>
      <c r="J3" s="5"/>
    </row>
    <row r="4" spans="1:15" ht="1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5" ht="15">
      <c r="A6" s="13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0</v>
      </c>
      <c r="G6" s="9" t="s">
        <v>1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</v>
      </c>
      <c r="M6" s="9" t="s">
        <v>23</v>
      </c>
      <c r="N6" s="9" t="s">
        <v>3</v>
      </c>
      <c r="O6" s="14" t="s">
        <v>4</v>
      </c>
    </row>
    <row r="7" spans="1:15" ht="15">
      <c r="A7" s="10" t="s">
        <v>24</v>
      </c>
      <c r="B7" s="10" t="s">
        <v>29</v>
      </c>
      <c r="C7" s="10" t="s">
        <v>6</v>
      </c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</row>
    <row r="8" spans="1:15" ht="15">
      <c r="A8" s="10" t="s">
        <v>27</v>
      </c>
      <c r="B8" s="10" t="s">
        <v>29</v>
      </c>
      <c r="C8" s="10" t="s">
        <v>6</v>
      </c>
      <c r="D8" s="10">
        <v>100</v>
      </c>
      <c r="E8" s="10"/>
      <c r="F8" s="10"/>
      <c r="G8" s="10">
        <v>500</v>
      </c>
      <c r="H8" s="10"/>
      <c r="I8" s="10"/>
      <c r="J8" s="10"/>
      <c r="K8" s="11"/>
      <c r="L8" s="11"/>
      <c r="M8" s="11"/>
      <c r="N8" s="11"/>
      <c r="O8" s="11"/>
    </row>
    <row r="9" spans="1:15" ht="15">
      <c r="A9" s="10" t="s">
        <v>25</v>
      </c>
      <c r="B9" s="10" t="s">
        <v>29</v>
      </c>
      <c r="C9" s="10" t="s">
        <v>6</v>
      </c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5" ht="15">
      <c r="A10" s="10" t="s">
        <v>28</v>
      </c>
      <c r="B10" s="10" t="s">
        <v>29</v>
      </c>
      <c r="C10" s="10" t="s">
        <v>6</v>
      </c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5" ht="15">
      <c r="A11" s="10" t="s">
        <v>9</v>
      </c>
      <c r="B11" s="10" t="s">
        <v>29</v>
      </c>
      <c r="C11" s="10" t="s">
        <v>6</v>
      </c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5" ht="15">
      <c r="A12" s="10" t="s">
        <v>26</v>
      </c>
      <c r="B12" s="10" t="s">
        <v>29</v>
      </c>
      <c r="C12" s="10" t="s">
        <v>6</v>
      </c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</row>
    <row r="13" spans="1:15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</row>
    <row r="18" spans="1:15" ht="15">
      <c r="A18" s="13" t="s">
        <v>29</v>
      </c>
      <c r="B18" s="9" t="s">
        <v>15</v>
      </c>
      <c r="C18" s="9" t="s">
        <v>16</v>
      </c>
      <c r="D18" s="9" t="str">
        <f>D6</f>
        <v>January</v>
      </c>
      <c r="E18" s="9" t="str">
        <f aca="true" t="shared" si="0" ref="E18:O18">E6</f>
        <v>February</v>
      </c>
      <c r="F18" s="9" t="str">
        <f t="shared" si="0"/>
        <v>Mars</v>
      </c>
      <c r="G18" s="9" t="str">
        <f t="shared" si="0"/>
        <v>April</v>
      </c>
      <c r="H18" s="9" t="str">
        <f t="shared" si="0"/>
        <v>May</v>
      </c>
      <c r="I18" s="9" t="str">
        <f t="shared" si="0"/>
        <v>June</v>
      </c>
      <c r="J18" s="9" t="str">
        <f t="shared" si="0"/>
        <v>July</v>
      </c>
      <c r="K18" s="9" t="str">
        <f t="shared" si="0"/>
        <v>August</v>
      </c>
      <c r="L18" s="9" t="str">
        <f t="shared" si="0"/>
        <v>September</v>
      </c>
      <c r="M18" s="9" t="str">
        <f t="shared" si="0"/>
        <v>October</v>
      </c>
      <c r="N18" s="9" t="str">
        <f t="shared" si="0"/>
        <v>November</v>
      </c>
      <c r="O18" s="14" t="str">
        <f t="shared" si="0"/>
        <v>December</v>
      </c>
    </row>
    <row r="19" spans="1:15" ht="15">
      <c r="A19" s="41" t="str">
        <f>IF(A7="","",A7)</f>
        <v>Cash flow</v>
      </c>
      <c r="B19" s="12" t="str">
        <f>IF(B7="","",B7)</f>
        <v>Outcome</v>
      </c>
      <c r="C19" s="12" t="str">
        <f>IF(C7="","",C7)</f>
        <v>MSEK</v>
      </c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</row>
    <row r="20" spans="1:15" ht="15">
      <c r="A20" s="41" t="str">
        <f aca="true" t="shared" si="1" ref="A20:A28">IF(A8="","",A8)</f>
        <v>Overhead expenses</v>
      </c>
      <c r="B20" s="12" t="str">
        <f aca="true" t="shared" si="2" ref="A20:C28">IF(B8="","",B8)</f>
        <v>Outcome</v>
      </c>
      <c r="C20" s="12" t="str">
        <f t="shared" si="2"/>
        <v>MSEK</v>
      </c>
      <c r="D20" s="10">
        <v>200</v>
      </c>
      <c r="E20" s="10"/>
      <c r="F20" s="10"/>
      <c r="G20" s="10">
        <v>300</v>
      </c>
      <c r="H20" s="10"/>
      <c r="I20" s="10"/>
      <c r="J20" s="10"/>
      <c r="K20" s="11"/>
      <c r="L20" s="11"/>
      <c r="M20" s="11"/>
      <c r="N20" s="11"/>
      <c r="O20" s="11"/>
    </row>
    <row r="21" spans="1:15" ht="15">
      <c r="A21" s="41" t="str">
        <f t="shared" si="1"/>
        <v>Working capital</v>
      </c>
      <c r="B21" s="12" t="str">
        <f t="shared" si="2"/>
        <v>Outcome</v>
      </c>
      <c r="C21" s="12" t="str">
        <f t="shared" si="2"/>
        <v>MSEK</v>
      </c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</row>
    <row r="22" spans="1:15" ht="15">
      <c r="A22" s="41" t="str">
        <f t="shared" si="1"/>
        <v>Net sales</v>
      </c>
      <c r="B22" s="12" t="str">
        <f t="shared" si="2"/>
        <v>Outcome</v>
      </c>
      <c r="C22" s="12" t="str">
        <f t="shared" si="2"/>
        <v>MSEK</v>
      </c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</row>
    <row r="23" spans="1:15" ht="15">
      <c r="A23" s="41" t="str">
        <f t="shared" si="1"/>
        <v>EVA</v>
      </c>
      <c r="B23" s="12" t="str">
        <f t="shared" si="2"/>
        <v>Outcome</v>
      </c>
      <c r="C23" s="12" t="str">
        <f t="shared" si="2"/>
        <v>MSEK</v>
      </c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</row>
    <row r="24" spans="1:15" ht="15">
      <c r="A24" s="41" t="str">
        <f t="shared" si="1"/>
        <v>Operating profit</v>
      </c>
      <c r="B24" s="12" t="str">
        <f t="shared" si="2"/>
        <v>Outcome</v>
      </c>
      <c r="C24" s="12" t="str">
        <f t="shared" si="2"/>
        <v>MSEK</v>
      </c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</row>
    <row r="25" spans="1:15" ht="15">
      <c r="A25" s="41">
        <f t="shared" si="1"/>
      </c>
      <c r="B25" s="12">
        <f t="shared" si="2"/>
      </c>
      <c r="C25" s="12">
        <f t="shared" si="2"/>
      </c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</row>
    <row r="26" spans="1:15" ht="15">
      <c r="A26" s="41">
        <f t="shared" si="1"/>
      </c>
      <c r="B26" s="12">
        <f t="shared" si="2"/>
      </c>
      <c r="C26" s="12">
        <f t="shared" si="2"/>
      </c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</row>
    <row r="27" spans="1:15" ht="15">
      <c r="A27" s="41">
        <f t="shared" si="1"/>
      </c>
      <c r="B27" s="12">
        <f t="shared" si="2"/>
      </c>
      <c r="C27" s="12">
        <f t="shared" si="2"/>
      </c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</row>
    <row r="28" spans="1:15" ht="15">
      <c r="A28" s="41">
        <f t="shared" si="1"/>
      </c>
      <c r="B28" s="12">
        <f t="shared" si="2"/>
      </c>
      <c r="C28" s="12">
        <f t="shared" si="2"/>
      </c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</row>
  </sheetData>
  <sheetProtection/>
  <mergeCells count="1">
    <mergeCell ref="A4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2.7109375" style="0" customWidth="1"/>
    <col min="3" max="3" width="9.57421875" style="0" customWidth="1"/>
    <col min="4" max="15" width="9.7109375" style="0" customWidth="1"/>
  </cols>
  <sheetData>
    <row r="1" ht="15.75">
      <c r="A1" s="8" t="s">
        <v>30</v>
      </c>
    </row>
    <row r="2" ht="15.75">
      <c r="A2" s="1"/>
    </row>
    <row r="3" spans="1:10" ht="15">
      <c r="A3" s="3" t="s">
        <v>41</v>
      </c>
      <c r="B3" s="5"/>
      <c r="C3" s="5"/>
      <c r="D3" s="5"/>
      <c r="E3" s="5"/>
      <c r="F3" s="6"/>
      <c r="G3" s="5"/>
      <c r="H3" s="5"/>
      <c r="I3" s="5"/>
      <c r="J3" s="5"/>
    </row>
    <row r="4" spans="1:15" ht="1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5" ht="15">
      <c r="A6" s="13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0</v>
      </c>
      <c r="G6" s="9" t="s">
        <v>1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</v>
      </c>
      <c r="M6" s="9" t="s">
        <v>23</v>
      </c>
      <c r="N6" s="9" t="s">
        <v>3</v>
      </c>
      <c r="O6" s="14" t="s">
        <v>4</v>
      </c>
    </row>
    <row r="7" spans="1:15" ht="15">
      <c r="A7" s="10" t="s">
        <v>35</v>
      </c>
      <c r="B7" s="10" t="s">
        <v>29</v>
      </c>
      <c r="C7" s="10" t="s">
        <v>6</v>
      </c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</row>
    <row r="8" spans="1:15" ht="15">
      <c r="A8" s="10" t="s">
        <v>36</v>
      </c>
      <c r="B8" s="10" t="s">
        <v>29</v>
      </c>
      <c r="C8" s="10" t="s">
        <v>32</v>
      </c>
      <c r="D8" s="10">
        <v>21</v>
      </c>
      <c r="E8" s="10"/>
      <c r="F8" s="10"/>
      <c r="G8" s="10">
        <v>21</v>
      </c>
      <c r="H8" s="10"/>
      <c r="I8" s="10"/>
      <c r="J8" s="10"/>
      <c r="K8" s="11"/>
      <c r="L8" s="11"/>
      <c r="M8" s="11"/>
      <c r="N8" s="11"/>
      <c r="O8" s="11"/>
    </row>
    <row r="9" spans="1:15" ht="15">
      <c r="A9" s="10" t="s">
        <v>37</v>
      </c>
      <c r="B9" s="10" t="s">
        <v>29</v>
      </c>
      <c r="C9" s="10" t="s">
        <v>6</v>
      </c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5" ht="15">
      <c r="A10" s="10" t="s">
        <v>38</v>
      </c>
      <c r="B10" s="10" t="s">
        <v>29</v>
      </c>
      <c r="C10" s="10" t="s">
        <v>8</v>
      </c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5" ht="15">
      <c r="A11" s="10" t="s">
        <v>39</v>
      </c>
      <c r="B11" s="10" t="s">
        <v>34</v>
      </c>
      <c r="C11" s="10" t="s">
        <v>33</v>
      </c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5" ht="15">
      <c r="A12" s="10" t="s">
        <v>40</v>
      </c>
      <c r="B12" s="10" t="s">
        <v>34</v>
      </c>
      <c r="C12" s="10" t="s">
        <v>32</v>
      </c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</row>
    <row r="13" spans="1:15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</row>
    <row r="18" spans="1:15" ht="15">
      <c r="A18" s="13" t="s">
        <v>29</v>
      </c>
      <c r="B18" s="9" t="s">
        <v>15</v>
      </c>
      <c r="C18" s="9" t="s">
        <v>16</v>
      </c>
      <c r="D18" s="9" t="str">
        <f>D6</f>
        <v>January</v>
      </c>
      <c r="E18" s="9" t="str">
        <f aca="true" t="shared" si="0" ref="E18:O18">E6</f>
        <v>February</v>
      </c>
      <c r="F18" s="9" t="str">
        <f t="shared" si="0"/>
        <v>Mars</v>
      </c>
      <c r="G18" s="9" t="str">
        <f t="shared" si="0"/>
        <v>April</v>
      </c>
      <c r="H18" s="9" t="str">
        <f t="shared" si="0"/>
        <v>May</v>
      </c>
      <c r="I18" s="9" t="str">
        <f t="shared" si="0"/>
        <v>June</v>
      </c>
      <c r="J18" s="9" t="str">
        <f t="shared" si="0"/>
        <v>July</v>
      </c>
      <c r="K18" s="9" t="str">
        <f t="shared" si="0"/>
        <v>August</v>
      </c>
      <c r="L18" s="9" t="str">
        <f t="shared" si="0"/>
        <v>September</v>
      </c>
      <c r="M18" s="9" t="str">
        <f t="shared" si="0"/>
        <v>October</v>
      </c>
      <c r="N18" s="9" t="str">
        <f t="shared" si="0"/>
        <v>November</v>
      </c>
      <c r="O18" s="14" t="str">
        <f t="shared" si="0"/>
        <v>December</v>
      </c>
    </row>
    <row r="19" spans="1:15" ht="15">
      <c r="A19" s="41" t="str">
        <f>IF(A7="","",A7)</f>
        <v>Sale per customer</v>
      </c>
      <c r="B19" s="12" t="str">
        <f>IF(B7="","",B7)</f>
        <v>Outcome</v>
      </c>
      <c r="C19" s="12" t="str">
        <f>IF(C7="","",C7)</f>
        <v>MSEK</v>
      </c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</row>
    <row r="20" spans="1:15" ht="15">
      <c r="A20" s="41" t="str">
        <f aca="true" t="shared" si="1" ref="A20:A28">IF(A8="","",A8)</f>
        <v>Market share</v>
      </c>
      <c r="B20" s="12" t="str">
        <f aca="true" t="shared" si="2" ref="A20:C28">IF(B8="","",B8)</f>
        <v>Outcome</v>
      </c>
      <c r="C20" s="12" t="str">
        <f t="shared" si="2"/>
        <v>percent</v>
      </c>
      <c r="D20" s="10">
        <v>18.5</v>
      </c>
      <c r="E20" s="10"/>
      <c r="F20" s="10"/>
      <c r="G20" s="10">
        <v>18.6</v>
      </c>
      <c r="H20" s="10"/>
      <c r="I20" s="10"/>
      <c r="J20" s="10"/>
      <c r="K20" s="11"/>
      <c r="L20" s="11"/>
      <c r="M20" s="11"/>
      <c r="N20" s="11"/>
      <c r="O20" s="11"/>
    </row>
    <row r="21" spans="1:15" ht="15">
      <c r="A21" s="41" t="str">
        <f t="shared" si="1"/>
        <v>Customer profitability</v>
      </c>
      <c r="B21" s="12" t="str">
        <f t="shared" si="2"/>
        <v>Outcome</v>
      </c>
      <c r="C21" s="12" t="str">
        <f t="shared" si="2"/>
        <v>MSEK</v>
      </c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</row>
    <row r="22" spans="1:15" ht="15">
      <c r="A22" s="41" t="str">
        <f t="shared" si="1"/>
        <v>Customer satisfaction</v>
      </c>
      <c r="B22" s="12" t="str">
        <f t="shared" si="2"/>
        <v>Outcome</v>
      </c>
      <c r="C22" s="12" t="str">
        <f t="shared" si="2"/>
        <v>index</v>
      </c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</row>
    <row r="23" spans="1:15" ht="15">
      <c r="A23" s="41" t="str">
        <f t="shared" si="1"/>
        <v>Number of complaints</v>
      </c>
      <c r="B23" s="12" t="str">
        <f t="shared" si="2"/>
        <v>Driver</v>
      </c>
      <c r="C23" s="12" t="str">
        <f t="shared" si="2"/>
        <v>pieces</v>
      </c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</row>
    <row r="24" spans="1:15" ht="15">
      <c r="A24" s="41" t="str">
        <f t="shared" si="1"/>
        <v>Service level</v>
      </c>
      <c r="B24" s="12" t="str">
        <f t="shared" si="2"/>
        <v>Driver</v>
      </c>
      <c r="C24" s="12" t="str">
        <f t="shared" si="2"/>
        <v>percent</v>
      </c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</row>
    <row r="25" spans="1:15" ht="15">
      <c r="A25" s="41">
        <f t="shared" si="1"/>
      </c>
      <c r="B25" s="12">
        <f t="shared" si="2"/>
      </c>
      <c r="C25" s="12">
        <f t="shared" si="2"/>
      </c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</row>
    <row r="26" spans="1:15" ht="15">
      <c r="A26" s="41">
        <f t="shared" si="1"/>
      </c>
      <c r="B26" s="12">
        <f t="shared" si="2"/>
      </c>
      <c r="C26" s="12">
        <f t="shared" si="2"/>
      </c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</row>
    <row r="27" spans="1:15" ht="15">
      <c r="A27" s="41">
        <f t="shared" si="1"/>
      </c>
      <c r="B27" s="12">
        <f t="shared" si="2"/>
      </c>
      <c r="C27" s="12">
        <f t="shared" si="2"/>
      </c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</row>
    <row r="28" spans="1:15" ht="15">
      <c r="A28" s="41">
        <f t="shared" si="1"/>
      </c>
      <c r="B28" s="12">
        <f t="shared" si="2"/>
      </c>
      <c r="C28" s="12">
        <f t="shared" si="2"/>
      </c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</row>
  </sheetData>
  <sheetProtection/>
  <mergeCells count="1">
    <mergeCell ref="A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2.7109375" style="0" customWidth="1"/>
    <col min="3" max="3" width="9.57421875" style="0" customWidth="1"/>
    <col min="4" max="15" width="9.7109375" style="0" customWidth="1"/>
  </cols>
  <sheetData>
    <row r="1" ht="15.75">
      <c r="A1" s="8" t="s">
        <v>42</v>
      </c>
    </row>
    <row r="2" ht="15.75">
      <c r="A2" s="1"/>
    </row>
    <row r="3" spans="1:10" ht="15">
      <c r="A3" s="3" t="s">
        <v>41</v>
      </c>
      <c r="B3" s="5"/>
      <c r="C3" s="5"/>
      <c r="D3" s="5"/>
      <c r="E3" s="5"/>
      <c r="F3" s="6"/>
      <c r="G3" s="5"/>
      <c r="H3" s="5"/>
      <c r="I3" s="5"/>
      <c r="J3" s="5"/>
    </row>
    <row r="4" spans="1:15" ht="15">
      <c r="A4" s="40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5" ht="15">
      <c r="A6" s="13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0</v>
      </c>
      <c r="G6" s="9" t="s">
        <v>1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</v>
      </c>
      <c r="M6" s="9" t="s">
        <v>23</v>
      </c>
      <c r="N6" s="9" t="s">
        <v>3</v>
      </c>
      <c r="O6" s="14" t="s">
        <v>4</v>
      </c>
    </row>
    <row r="7" spans="1:15" ht="15">
      <c r="A7" s="10" t="s">
        <v>47</v>
      </c>
      <c r="B7" s="10" t="s">
        <v>29</v>
      </c>
      <c r="C7" s="10" t="s">
        <v>6</v>
      </c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</row>
    <row r="8" spans="1:15" ht="15">
      <c r="A8" s="10" t="s">
        <v>48</v>
      </c>
      <c r="B8" s="10" t="s">
        <v>34</v>
      </c>
      <c r="C8" s="10" t="s">
        <v>45</v>
      </c>
      <c r="D8" s="10">
        <v>5</v>
      </c>
      <c r="E8" s="10"/>
      <c r="F8" s="10"/>
      <c r="G8" s="10">
        <v>4</v>
      </c>
      <c r="H8" s="10"/>
      <c r="I8" s="10"/>
      <c r="J8" s="10"/>
      <c r="K8" s="11"/>
      <c r="L8" s="11"/>
      <c r="M8" s="11"/>
      <c r="N8" s="11"/>
      <c r="O8" s="11"/>
    </row>
    <row r="9" spans="1:15" ht="15">
      <c r="A9" s="10" t="s">
        <v>49</v>
      </c>
      <c r="B9" s="10" t="s">
        <v>34</v>
      </c>
      <c r="C9" s="10" t="s">
        <v>45</v>
      </c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5" ht="15">
      <c r="A10" s="10" t="s">
        <v>50</v>
      </c>
      <c r="B10" s="10" t="s">
        <v>34</v>
      </c>
      <c r="C10" s="10" t="s">
        <v>46</v>
      </c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5" ht="15">
      <c r="A11" s="10" t="s">
        <v>51</v>
      </c>
      <c r="B11" s="10" t="s">
        <v>34</v>
      </c>
      <c r="C11" s="10" t="s">
        <v>7</v>
      </c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5" ht="15">
      <c r="A12" s="10" t="s">
        <v>52</v>
      </c>
      <c r="B12" s="10" t="s">
        <v>34</v>
      </c>
      <c r="C12" s="10" t="s">
        <v>33</v>
      </c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</row>
    <row r="13" spans="1:15" ht="15">
      <c r="A13" s="10" t="s">
        <v>53</v>
      </c>
      <c r="B13" s="10" t="s">
        <v>34</v>
      </c>
      <c r="C13" s="10" t="s">
        <v>46</v>
      </c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</row>
    <row r="14" spans="1:15" ht="15">
      <c r="A14" s="10" t="s">
        <v>5</v>
      </c>
      <c r="B14" s="10" t="s">
        <v>34</v>
      </c>
      <c r="C14" s="10" t="s">
        <v>45</v>
      </c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</row>
    <row r="18" spans="1:15" ht="15">
      <c r="A18" s="13" t="s">
        <v>29</v>
      </c>
      <c r="B18" s="9" t="s">
        <v>44</v>
      </c>
      <c r="C18" s="9" t="s">
        <v>16</v>
      </c>
      <c r="D18" s="9" t="str">
        <f>D6</f>
        <v>January</v>
      </c>
      <c r="E18" s="9" t="str">
        <f aca="true" t="shared" si="0" ref="E18:O18">E6</f>
        <v>February</v>
      </c>
      <c r="F18" s="9" t="str">
        <f t="shared" si="0"/>
        <v>Mars</v>
      </c>
      <c r="G18" s="9" t="str">
        <f t="shared" si="0"/>
        <v>April</v>
      </c>
      <c r="H18" s="9" t="str">
        <f t="shared" si="0"/>
        <v>May</v>
      </c>
      <c r="I18" s="9" t="str">
        <f t="shared" si="0"/>
        <v>June</v>
      </c>
      <c r="J18" s="9" t="str">
        <f t="shared" si="0"/>
        <v>July</v>
      </c>
      <c r="K18" s="9" t="str">
        <f t="shared" si="0"/>
        <v>August</v>
      </c>
      <c r="L18" s="9" t="str">
        <f t="shared" si="0"/>
        <v>September</v>
      </c>
      <c r="M18" s="9" t="str">
        <f t="shared" si="0"/>
        <v>October</v>
      </c>
      <c r="N18" s="9" t="str">
        <f t="shared" si="0"/>
        <v>November</v>
      </c>
      <c r="O18" s="14" t="str">
        <f t="shared" si="0"/>
        <v>December</v>
      </c>
    </row>
    <row r="19" spans="1:15" ht="15">
      <c r="A19" s="12" t="str">
        <f>IF(A7="","",A7)</f>
        <v>Cost savings</v>
      </c>
      <c r="B19" s="12" t="str">
        <f>IF(B7="","",B7)</f>
        <v>Outcome</v>
      </c>
      <c r="C19" s="12" t="str">
        <f>IF(C7="","",C7)</f>
        <v>MSEK</v>
      </c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</row>
    <row r="20" spans="1:15" ht="15">
      <c r="A20" s="12" t="str">
        <f aca="true" t="shared" si="1" ref="A20:C28">IF(A8="","",A8)</f>
        <v>Cycle time</v>
      </c>
      <c r="B20" s="12" t="str">
        <f t="shared" si="1"/>
        <v>Driver</v>
      </c>
      <c r="C20" s="12" t="str">
        <f t="shared" si="1"/>
        <v>days</v>
      </c>
      <c r="D20" s="10">
        <v>6</v>
      </c>
      <c r="E20" s="10"/>
      <c r="F20" s="10"/>
      <c r="G20" s="10">
        <v>8</v>
      </c>
      <c r="H20" s="10"/>
      <c r="I20" s="10"/>
      <c r="J20" s="10"/>
      <c r="K20" s="11"/>
      <c r="L20" s="11"/>
      <c r="M20" s="11"/>
      <c r="N20" s="11"/>
      <c r="O20" s="11"/>
    </row>
    <row r="21" spans="1:15" ht="15">
      <c r="A21" s="12" t="str">
        <f t="shared" si="1"/>
        <v>Days in storage</v>
      </c>
      <c r="B21" s="12" t="str">
        <f t="shared" si="1"/>
        <v>Driver</v>
      </c>
      <c r="C21" s="12" t="str">
        <f t="shared" si="1"/>
        <v>days</v>
      </c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</row>
    <row r="22" spans="1:15" ht="15">
      <c r="A22" s="12" t="str">
        <f t="shared" si="1"/>
        <v>Capability, time</v>
      </c>
      <c r="B22" s="12" t="str">
        <f t="shared" si="1"/>
        <v>Driver</v>
      </c>
      <c r="C22" s="12" t="str">
        <f t="shared" si="1"/>
        <v>minutes</v>
      </c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</row>
    <row r="23" spans="1:15" ht="15">
      <c r="A23" s="12" t="str">
        <f t="shared" si="1"/>
        <v>Capability, quality</v>
      </c>
      <c r="B23" s="12" t="str">
        <f t="shared" si="1"/>
        <v>Driver</v>
      </c>
      <c r="C23" s="12" t="str">
        <f t="shared" si="1"/>
        <v>mm</v>
      </c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</row>
    <row r="24" spans="1:15" ht="15">
      <c r="A24" s="12" t="str">
        <f t="shared" si="1"/>
        <v>Rework (revisions)</v>
      </c>
      <c r="B24" s="12" t="str">
        <f t="shared" si="1"/>
        <v>Driver</v>
      </c>
      <c r="C24" s="12" t="str">
        <f t="shared" si="1"/>
        <v>pieces</v>
      </c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</row>
    <row r="25" spans="1:15" ht="15">
      <c r="A25" s="12" t="str">
        <f t="shared" si="1"/>
        <v>Set-up time</v>
      </c>
      <c r="B25" s="12" t="str">
        <f t="shared" si="1"/>
        <v>Driver</v>
      </c>
      <c r="C25" s="12" t="str">
        <f t="shared" si="1"/>
        <v>minutes</v>
      </c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</row>
    <row r="26" spans="1:15" ht="15">
      <c r="A26" s="12" t="str">
        <f t="shared" si="1"/>
        <v>TCE</v>
      </c>
      <c r="B26" s="12" t="str">
        <f t="shared" si="1"/>
        <v>Driver</v>
      </c>
      <c r="C26" s="12" t="str">
        <f t="shared" si="1"/>
        <v>days</v>
      </c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</row>
    <row r="27" spans="1:15" ht="15">
      <c r="A27" s="12">
        <f t="shared" si="1"/>
      </c>
      <c r="B27" s="12">
        <f t="shared" si="1"/>
      </c>
      <c r="C27" s="12">
        <f t="shared" si="1"/>
      </c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</row>
    <row r="28" spans="1:15" ht="15">
      <c r="A28" s="12">
        <f t="shared" si="1"/>
      </c>
      <c r="B28" s="12">
        <f t="shared" si="1"/>
      </c>
      <c r="C28" s="12">
        <f t="shared" si="1"/>
      </c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</row>
  </sheetData>
  <sheetProtection/>
  <mergeCells count="1">
    <mergeCell ref="A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2.7109375" style="0" customWidth="1"/>
    <col min="3" max="3" width="9.57421875" style="0" customWidth="1"/>
    <col min="4" max="15" width="9.7109375" style="0" customWidth="1"/>
  </cols>
  <sheetData>
    <row r="1" ht="15.75">
      <c r="A1" s="8" t="s">
        <v>54</v>
      </c>
    </row>
    <row r="2" ht="15.75">
      <c r="A2" s="1"/>
    </row>
    <row r="3" spans="1:10" ht="15">
      <c r="A3" s="3" t="s">
        <v>41</v>
      </c>
      <c r="B3" s="5"/>
      <c r="C3" s="5"/>
      <c r="D3" s="5"/>
      <c r="E3" s="5"/>
      <c r="F3" s="6"/>
      <c r="G3" s="5"/>
      <c r="H3" s="5"/>
      <c r="I3" s="5"/>
      <c r="J3" s="5"/>
    </row>
    <row r="4" spans="1:15" ht="15">
      <c r="A4" s="40" t="s">
        <v>55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5" ht="15">
      <c r="A6" s="13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0</v>
      </c>
      <c r="G6" s="9" t="s">
        <v>1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</v>
      </c>
      <c r="M6" s="9" t="s">
        <v>23</v>
      </c>
      <c r="N6" s="9" t="s">
        <v>3</v>
      </c>
      <c r="O6" s="14" t="s">
        <v>4</v>
      </c>
    </row>
    <row r="7" spans="1:15" ht="15">
      <c r="A7" s="10" t="s">
        <v>56</v>
      </c>
      <c r="B7" s="10" t="s">
        <v>29</v>
      </c>
      <c r="C7" s="10" t="s">
        <v>8</v>
      </c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</row>
    <row r="8" spans="1:15" ht="15">
      <c r="A8" s="10" t="s">
        <v>57</v>
      </c>
      <c r="B8" s="10" t="s">
        <v>29</v>
      </c>
      <c r="C8" s="10" t="s">
        <v>32</v>
      </c>
      <c r="D8" s="10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</row>
    <row r="9" spans="1:15" ht="15">
      <c r="A9" s="10" t="s">
        <v>58</v>
      </c>
      <c r="B9" s="10" t="s">
        <v>34</v>
      </c>
      <c r="C9" s="10" t="s">
        <v>33</v>
      </c>
      <c r="D9" s="10">
        <v>15</v>
      </c>
      <c r="E9" s="10"/>
      <c r="F9" s="10"/>
      <c r="G9" s="10">
        <v>25</v>
      </c>
      <c r="H9" s="10"/>
      <c r="I9" s="10"/>
      <c r="J9" s="10"/>
      <c r="K9" s="11"/>
      <c r="L9" s="11"/>
      <c r="M9" s="11"/>
      <c r="N9" s="11"/>
      <c r="O9" s="11"/>
    </row>
    <row r="10" spans="1:15" ht="15">
      <c r="A10" s="10" t="s">
        <v>59</v>
      </c>
      <c r="B10" s="10" t="s">
        <v>34</v>
      </c>
      <c r="C10" s="10" t="s">
        <v>33</v>
      </c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5" ht="15">
      <c r="A11" s="10" t="s">
        <v>60</v>
      </c>
      <c r="B11" s="10" t="s">
        <v>34</v>
      </c>
      <c r="C11" s="10" t="s">
        <v>33</v>
      </c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1:15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</row>
    <row r="13" spans="1:15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</row>
    <row r="18" spans="1:15" ht="15">
      <c r="A18" s="13" t="s">
        <v>29</v>
      </c>
      <c r="B18" s="9" t="s">
        <v>15</v>
      </c>
      <c r="C18" s="9" t="s">
        <v>16</v>
      </c>
      <c r="D18" s="9" t="str">
        <f>D6</f>
        <v>January</v>
      </c>
      <c r="E18" s="9" t="str">
        <f aca="true" t="shared" si="0" ref="E18:O18">E6</f>
        <v>February</v>
      </c>
      <c r="F18" s="9" t="str">
        <f t="shared" si="0"/>
        <v>Mars</v>
      </c>
      <c r="G18" s="9" t="str">
        <f t="shared" si="0"/>
        <v>April</v>
      </c>
      <c r="H18" s="9" t="str">
        <f t="shared" si="0"/>
        <v>May</v>
      </c>
      <c r="I18" s="9" t="str">
        <f t="shared" si="0"/>
        <v>June</v>
      </c>
      <c r="J18" s="9" t="str">
        <f t="shared" si="0"/>
        <v>July</v>
      </c>
      <c r="K18" s="9" t="str">
        <f t="shared" si="0"/>
        <v>August</v>
      </c>
      <c r="L18" s="9" t="str">
        <f t="shared" si="0"/>
        <v>September</v>
      </c>
      <c r="M18" s="9" t="str">
        <f t="shared" si="0"/>
        <v>October</v>
      </c>
      <c r="N18" s="9" t="str">
        <f t="shared" si="0"/>
        <v>November</v>
      </c>
      <c r="O18" s="14" t="str">
        <f t="shared" si="0"/>
        <v>December</v>
      </c>
    </row>
    <row r="19" spans="1:15" ht="15">
      <c r="A19" s="41" t="str">
        <f>IF(A7="","",A7)</f>
        <v>Personnel satisfaction</v>
      </c>
      <c r="B19" s="12" t="str">
        <f>IF(B7="","",B7)</f>
        <v>Outcome</v>
      </c>
      <c r="C19" s="12" t="str">
        <f>IF(C7="","",C7)</f>
        <v>index</v>
      </c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</row>
    <row r="20" spans="1:15" ht="15">
      <c r="A20" s="41" t="str">
        <f aca="true" t="shared" si="1" ref="A20:C28">IF(A8="","",A8)</f>
        <v>Personnel turnover</v>
      </c>
      <c r="B20" s="12" t="str">
        <f t="shared" si="1"/>
        <v>Outcome</v>
      </c>
      <c r="C20" s="12" t="str">
        <f t="shared" si="1"/>
        <v>percent</v>
      </c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1"/>
    </row>
    <row r="21" spans="1:15" ht="15">
      <c r="A21" s="41" t="str">
        <f t="shared" si="1"/>
        <v>Certification of personnel</v>
      </c>
      <c r="B21" s="12" t="str">
        <f t="shared" si="1"/>
        <v>Driver</v>
      </c>
      <c r="C21" s="12" t="str">
        <f t="shared" si="1"/>
        <v>pieces</v>
      </c>
      <c r="D21" s="10">
        <v>8</v>
      </c>
      <c r="E21" s="10"/>
      <c r="F21" s="10"/>
      <c r="G21" s="10">
        <v>16</v>
      </c>
      <c r="H21" s="10"/>
      <c r="I21" s="10"/>
      <c r="J21" s="10"/>
      <c r="K21" s="11"/>
      <c r="L21" s="11"/>
      <c r="M21" s="11"/>
      <c r="N21" s="11"/>
      <c r="O21" s="11"/>
    </row>
    <row r="22" spans="1:15" ht="15">
      <c r="A22" s="41" t="str">
        <f t="shared" si="1"/>
        <v>Submitted proposals</v>
      </c>
      <c r="B22" s="12" t="str">
        <f t="shared" si="1"/>
        <v>Driver</v>
      </c>
      <c r="C22" s="12" t="str">
        <f t="shared" si="1"/>
        <v>pieces</v>
      </c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</row>
    <row r="23" spans="1:15" ht="15">
      <c r="A23" s="41" t="str">
        <f t="shared" si="1"/>
        <v>Completed proposals</v>
      </c>
      <c r="B23" s="12" t="str">
        <f t="shared" si="1"/>
        <v>Driver</v>
      </c>
      <c r="C23" s="12" t="str">
        <f t="shared" si="1"/>
        <v>pieces</v>
      </c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</row>
    <row r="24" spans="1:15" ht="15">
      <c r="A24" s="41">
        <f t="shared" si="1"/>
      </c>
      <c r="B24" s="12">
        <f t="shared" si="1"/>
      </c>
      <c r="C24" s="12">
        <f t="shared" si="1"/>
      </c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</row>
    <row r="25" spans="1:15" ht="15">
      <c r="A25" s="41">
        <f t="shared" si="1"/>
      </c>
      <c r="B25" s="12">
        <f t="shared" si="1"/>
      </c>
      <c r="C25" s="12">
        <f t="shared" si="1"/>
      </c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</row>
    <row r="26" spans="1:15" ht="15">
      <c r="A26" s="41">
        <f t="shared" si="1"/>
      </c>
      <c r="B26" s="12">
        <f t="shared" si="1"/>
      </c>
      <c r="C26" s="12">
        <f t="shared" si="1"/>
      </c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</row>
    <row r="27" spans="1:15" ht="15">
      <c r="A27" s="41">
        <f t="shared" si="1"/>
      </c>
      <c r="B27" s="12">
        <f t="shared" si="1"/>
      </c>
      <c r="C27" s="12">
        <f t="shared" si="1"/>
      </c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</row>
    <row r="28" spans="1:15" ht="15">
      <c r="A28" s="41">
        <f t="shared" si="1"/>
      </c>
      <c r="B28" s="12">
        <f t="shared" si="1"/>
      </c>
      <c r="C28" s="12">
        <f t="shared" si="1"/>
      </c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</row>
  </sheetData>
  <sheetProtection/>
  <mergeCells count="1">
    <mergeCell ref="A4:O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1.8515625" style="0" customWidth="1"/>
    <col min="2" max="2" width="15.7109375" style="0" customWidth="1"/>
    <col min="3" max="3" width="8.28125" style="0" customWidth="1"/>
    <col min="4" max="4" width="7.7109375" style="0" customWidth="1"/>
    <col min="5" max="6" width="6.7109375" style="0" customWidth="1"/>
    <col min="7" max="7" width="15.7109375" style="0" customWidth="1"/>
    <col min="8" max="8" width="8.28125" style="0" customWidth="1"/>
    <col min="9" max="9" width="7.7109375" style="0" customWidth="1"/>
    <col min="10" max="11" width="6.7109375" style="0" customWidth="1"/>
    <col min="12" max="12" width="15.7109375" style="0" customWidth="1"/>
    <col min="13" max="13" width="8.28125" style="0" customWidth="1"/>
    <col min="14" max="14" width="7.7109375" style="0" customWidth="1"/>
    <col min="15" max="16" width="6.7109375" style="0" customWidth="1"/>
  </cols>
  <sheetData>
    <row r="1" spans="1:16" ht="15.75">
      <c r="A1" s="2"/>
      <c r="B1" s="39" t="s">
        <v>61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9" ht="15">
      <c r="A2" s="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  <c r="R2" s="7"/>
      <c r="S2" s="7"/>
    </row>
    <row r="3" spans="1:19" ht="15">
      <c r="A3" s="2"/>
      <c r="B3" s="15" t="s">
        <v>62</v>
      </c>
      <c r="C3" s="10">
        <v>2009</v>
      </c>
      <c r="D3" s="23" t="s">
        <v>64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"/>
      <c r="R3" s="7"/>
      <c r="S3" s="7"/>
    </row>
    <row r="4" spans="1:19" ht="15">
      <c r="A4" s="2"/>
      <c r="B4" s="15" t="s">
        <v>63</v>
      </c>
      <c r="C4" s="16" t="s">
        <v>4</v>
      </c>
      <c r="D4" s="23" t="s">
        <v>65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"/>
      <c r="R4" s="7"/>
      <c r="S4" s="7"/>
    </row>
    <row r="5" spans="1:19" ht="15">
      <c r="A5" s="2"/>
      <c r="B5" s="15" t="s">
        <v>10</v>
      </c>
      <c r="C5" s="12">
        <f>MATCH(C4,'Financial perspective'!A6:O6,0)</f>
        <v>15</v>
      </c>
      <c r="D5" s="23" t="s">
        <v>66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7"/>
      <c r="R5" s="7"/>
      <c r="S5" s="7"/>
    </row>
    <row r="6" spans="1:19" ht="12" customHeight="1" thickBot="1">
      <c r="A6" s="2"/>
      <c r="B6" s="2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"/>
      <c r="R6" s="7"/>
      <c r="S6" s="7"/>
    </row>
    <row r="7" spans="1:19" ht="15">
      <c r="A7" s="2"/>
      <c r="B7" s="23"/>
      <c r="C7" s="23"/>
      <c r="D7" s="23"/>
      <c r="E7" s="23"/>
      <c r="F7" s="23"/>
      <c r="G7" s="22" t="s">
        <v>12</v>
      </c>
      <c r="H7" s="17"/>
      <c r="I7" s="17"/>
      <c r="J7" s="17"/>
      <c r="K7" s="18"/>
      <c r="L7" s="23"/>
      <c r="M7" s="23"/>
      <c r="N7" s="23"/>
      <c r="O7" s="23"/>
      <c r="P7" s="23"/>
      <c r="Q7" s="7"/>
      <c r="R7" s="7"/>
      <c r="S7" s="7"/>
    </row>
    <row r="8" spans="1:19" ht="15">
      <c r="A8" s="2"/>
      <c r="B8" s="23"/>
      <c r="C8" s="23"/>
      <c r="D8" s="23"/>
      <c r="E8" s="23"/>
      <c r="F8" s="23"/>
      <c r="G8" s="19"/>
      <c r="H8" s="20"/>
      <c r="I8" s="20"/>
      <c r="J8" s="20"/>
      <c r="K8" s="21"/>
      <c r="L8" s="23"/>
      <c r="M8" s="23"/>
      <c r="N8" s="23"/>
      <c r="O8" s="23"/>
      <c r="P8" s="23"/>
      <c r="Q8" s="7"/>
      <c r="R8" s="7"/>
      <c r="S8" s="7"/>
    </row>
    <row r="9" spans="1:19" ht="15">
      <c r="A9" s="2"/>
      <c r="B9" s="23"/>
      <c r="C9" s="23"/>
      <c r="D9" s="23"/>
      <c r="E9" s="23"/>
      <c r="F9" s="23"/>
      <c r="G9" s="24" t="s">
        <v>15</v>
      </c>
      <c r="H9" s="25" t="s">
        <v>29</v>
      </c>
      <c r="I9" s="25" t="s">
        <v>14</v>
      </c>
      <c r="J9" s="25" t="s">
        <v>11</v>
      </c>
      <c r="K9" s="26" t="s">
        <v>16</v>
      </c>
      <c r="L9" s="23"/>
      <c r="M9" s="23"/>
      <c r="N9" s="23"/>
      <c r="O9" s="23"/>
      <c r="P9" s="23"/>
      <c r="Q9" s="7"/>
      <c r="R9" s="7"/>
      <c r="S9" s="7"/>
    </row>
    <row r="10" spans="1:19" ht="12" customHeight="1">
      <c r="A10" s="2"/>
      <c r="B10" s="23"/>
      <c r="C10" s="23"/>
      <c r="D10" s="23"/>
      <c r="E10" s="23"/>
      <c r="F10" s="23"/>
      <c r="G10" s="31" t="str">
        <f>IF('Financial perspective'!A7="","",'Financial perspective'!A7)</f>
        <v>Cash flow</v>
      </c>
      <c r="H10" s="32">
        <f>IF(G10="",0,VLOOKUP(G10,'Financial perspective'!$A$18:$O$28,$C$5,FALSE))</f>
        <v>0</v>
      </c>
      <c r="I10" s="32">
        <f>IF(G10="",0,VLOOKUP(G10,'Financial perspective'!$A$6:$O$16,$C$5,FALSE))</f>
        <v>0</v>
      </c>
      <c r="J10" s="33">
        <f>IF(I10=0,0,(H10-I10)/I10)</f>
        <v>0</v>
      </c>
      <c r="K10" s="34" t="str">
        <f>IF('Financial perspective'!C7="","",'Financial perspective'!C7)</f>
        <v>MSEK</v>
      </c>
      <c r="L10" s="23"/>
      <c r="M10" s="23"/>
      <c r="N10" s="23"/>
      <c r="O10" s="23"/>
      <c r="P10" s="23"/>
      <c r="Q10" s="7"/>
      <c r="R10" s="7"/>
      <c r="S10" s="7"/>
    </row>
    <row r="11" spans="1:19" ht="12" customHeight="1">
      <c r="A11" s="2"/>
      <c r="B11" s="23"/>
      <c r="C11" s="23"/>
      <c r="D11" s="23"/>
      <c r="E11" s="23"/>
      <c r="F11" s="23"/>
      <c r="G11" s="31" t="str">
        <f>IF('Financial perspective'!A8="","",'Financial perspective'!A8)</f>
        <v>Overhead expenses</v>
      </c>
      <c r="H11" s="32">
        <f>IF(G11="",0,VLOOKUP(G11,'Financial perspective'!$A$18:$O$28,$C$5,FALSE))</f>
        <v>0</v>
      </c>
      <c r="I11" s="32">
        <f>IF(G11="",0,VLOOKUP(G11,'Financial perspective'!$A$6:$O$16,$C$5,FALSE))</f>
        <v>0</v>
      </c>
      <c r="J11" s="33">
        <f aca="true" t="shared" si="0" ref="J11:J19">IF(I11=0,0,(H11-I11)/I11)</f>
        <v>0</v>
      </c>
      <c r="K11" s="34" t="str">
        <f>IF('Financial perspective'!C8="","",'Financial perspective'!C8)</f>
        <v>MSEK</v>
      </c>
      <c r="L11" s="23"/>
      <c r="M11" s="23"/>
      <c r="N11" s="23"/>
      <c r="O11" s="23"/>
      <c r="P11" s="23"/>
      <c r="Q11" s="7"/>
      <c r="R11" s="7"/>
      <c r="S11" s="7"/>
    </row>
    <row r="12" spans="1:19" ht="12" customHeight="1">
      <c r="A12" s="2"/>
      <c r="B12" s="23"/>
      <c r="C12" s="23"/>
      <c r="D12" s="23"/>
      <c r="E12" s="23"/>
      <c r="F12" s="23"/>
      <c r="G12" s="31" t="str">
        <f>IF('Financial perspective'!A9="","",'Financial perspective'!A9)</f>
        <v>Working capital</v>
      </c>
      <c r="H12" s="32">
        <f>IF(G12="",0,VLOOKUP(G12,'Financial perspective'!$A$18:$O$28,$C$5,FALSE))</f>
        <v>0</v>
      </c>
      <c r="I12" s="32">
        <f>IF(G12="",0,VLOOKUP(G12,'Financial perspective'!$A$6:$O$16,$C$5,FALSE))</f>
        <v>0</v>
      </c>
      <c r="J12" s="33">
        <f t="shared" si="0"/>
        <v>0</v>
      </c>
      <c r="K12" s="34" t="str">
        <f>IF('Financial perspective'!C9="","",'Financial perspective'!C9)</f>
        <v>MSEK</v>
      </c>
      <c r="L12" s="23"/>
      <c r="M12" s="23"/>
      <c r="N12" s="23"/>
      <c r="O12" s="23"/>
      <c r="P12" s="23"/>
      <c r="Q12" s="7"/>
      <c r="R12" s="7"/>
      <c r="S12" s="7"/>
    </row>
    <row r="13" spans="1:19" ht="12" customHeight="1">
      <c r="A13" s="2"/>
      <c r="B13" s="23"/>
      <c r="C13" s="23"/>
      <c r="D13" s="23"/>
      <c r="E13" s="23"/>
      <c r="F13" s="23"/>
      <c r="G13" s="31" t="str">
        <f>IF('Financial perspective'!A10="","",'Financial perspective'!A10)</f>
        <v>Net sales</v>
      </c>
      <c r="H13" s="32">
        <f>IF(G13="",0,VLOOKUP(G13,'Financial perspective'!$A$18:$O$28,$C$5,FALSE))</f>
        <v>0</v>
      </c>
      <c r="I13" s="32">
        <f>IF(G13="",0,VLOOKUP(G13,'Financial perspective'!$A$6:$O$16,$C$5,FALSE))</f>
        <v>0</v>
      </c>
      <c r="J13" s="33">
        <f t="shared" si="0"/>
        <v>0</v>
      </c>
      <c r="K13" s="34" t="str">
        <f>IF('Financial perspective'!C10="","",'Financial perspective'!C10)</f>
        <v>MSEK</v>
      </c>
      <c r="L13" s="23"/>
      <c r="M13" s="23"/>
      <c r="N13" s="23"/>
      <c r="O13" s="23"/>
      <c r="P13" s="23"/>
      <c r="Q13" s="7"/>
      <c r="R13" s="7"/>
      <c r="S13" s="7"/>
    </row>
    <row r="14" spans="1:19" ht="12" customHeight="1">
      <c r="A14" s="2"/>
      <c r="B14" s="23"/>
      <c r="C14" s="23"/>
      <c r="D14" s="23"/>
      <c r="E14" s="23"/>
      <c r="F14" s="23"/>
      <c r="G14" s="31" t="str">
        <f>IF('Financial perspective'!A11="","",'Financial perspective'!A11)</f>
        <v>EVA</v>
      </c>
      <c r="H14" s="32">
        <f>IF(G14="",0,VLOOKUP(G14,'Financial perspective'!$A$18:$O$28,$C$5,FALSE))</f>
        <v>0</v>
      </c>
      <c r="I14" s="32">
        <f>IF(G14="",0,VLOOKUP(G14,'Financial perspective'!$A$6:$O$16,$C$5,FALSE))</f>
        <v>0</v>
      </c>
      <c r="J14" s="33">
        <f t="shared" si="0"/>
        <v>0</v>
      </c>
      <c r="K14" s="34" t="str">
        <f>IF('Financial perspective'!C11="","",'Financial perspective'!C11)</f>
        <v>MSEK</v>
      </c>
      <c r="L14" s="23"/>
      <c r="M14" s="23"/>
      <c r="N14" s="23"/>
      <c r="O14" s="23"/>
      <c r="P14" s="23"/>
      <c r="Q14" s="7"/>
      <c r="R14" s="7"/>
      <c r="S14" s="7"/>
    </row>
    <row r="15" spans="1:19" ht="12" customHeight="1">
      <c r="A15" s="2"/>
      <c r="B15" s="23"/>
      <c r="C15" s="23"/>
      <c r="D15" s="23"/>
      <c r="E15" s="23"/>
      <c r="F15" s="23"/>
      <c r="G15" s="31" t="str">
        <f>IF('Financial perspective'!A12="","",'Financial perspective'!A12)</f>
        <v>Operating profit</v>
      </c>
      <c r="H15" s="32">
        <f>IF(G15="",0,VLOOKUP(G15,'Financial perspective'!$A$18:$O$28,$C$5,FALSE))</f>
        <v>0</v>
      </c>
      <c r="I15" s="32">
        <f>IF(G15="",0,VLOOKUP(G15,'Financial perspective'!$A$6:$O$16,$C$5,FALSE))</f>
        <v>0</v>
      </c>
      <c r="J15" s="33">
        <f t="shared" si="0"/>
        <v>0</v>
      </c>
      <c r="K15" s="34" t="str">
        <f>IF('Financial perspective'!C12="","",'Financial perspective'!C12)</f>
        <v>MSEK</v>
      </c>
      <c r="L15" s="23"/>
      <c r="M15" s="23"/>
      <c r="N15" s="23"/>
      <c r="O15" s="23"/>
      <c r="P15" s="23"/>
      <c r="Q15" s="7"/>
      <c r="R15" s="7"/>
      <c r="S15" s="7"/>
    </row>
    <row r="16" spans="1:19" ht="12" customHeight="1">
      <c r="A16" s="2"/>
      <c r="B16" s="23"/>
      <c r="C16" s="23"/>
      <c r="D16" s="23"/>
      <c r="E16" s="23"/>
      <c r="F16" s="23"/>
      <c r="G16" s="31">
        <f>IF('Financial perspective'!A13="","",'Financial perspective'!A13)</f>
      </c>
      <c r="H16" s="32">
        <f>IF(G16="",0,VLOOKUP(G16,'Financial perspective'!$A$18:$O$28,$C$5,FALSE))</f>
        <v>0</v>
      </c>
      <c r="I16" s="32">
        <f>IF(G16="",0,VLOOKUP(G16,'Financial perspective'!$A$6:$O$16,$C$5,FALSE))</f>
        <v>0</v>
      </c>
      <c r="J16" s="33">
        <f t="shared" si="0"/>
        <v>0</v>
      </c>
      <c r="K16" s="34">
        <f>IF('Financial perspective'!C13="","",'Financial perspective'!C13)</f>
      </c>
      <c r="L16" s="23"/>
      <c r="M16" s="23"/>
      <c r="N16" s="23"/>
      <c r="O16" s="23"/>
      <c r="P16" s="23"/>
      <c r="Q16" s="7"/>
      <c r="R16" s="7"/>
      <c r="S16" s="7"/>
    </row>
    <row r="17" spans="1:19" ht="12" customHeight="1">
      <c r="A17" s="2"/>
      <c r="B17" s="23"/>
      <c r="C17" s="23"/>
      <c r="D17" s="23"/>
      <c r="E17" s="23"/>
      <c r="F17" s="23"/>
      <c r="G17" s="31">
        <f>IF('Financial perspective'!A14="","",'Financial perspective'!A14)</f>
      </c>
      <c r="H17" s="32">
        <f>IF(G17="",0,VLOOKUP(G17,'Financial perspective'!$A$18:$O$28,$C$5,FALSE))</f>
        <v>0</v>
      </c>
      <c r="I17" s="32">
        <f>IF(G17="",0,VLOOKUP(G17,'Financial perspective'!$A$6:$O$16,$C$5,FALSE))</f>
        <v>0</v>
      </c>
      <c r="J17" s="33">
        <f t="shared" si="0"/>
        <v>0</v>
      </c>
      <c r="K17" s="34">
        <f>IF('Financial perspective'!C14="","",'Financial perspective'!C14)</f>
      </c>
      <c r="L17" s="23"/>
      <c r="M17" s="23"/>
      <c r="N17" s="23"/>
      <c r="O17" s="23"/>
      <c r="P17" s="23"/>
      <c r="Q17" s="7"/>
      <c r="R17" s="7"/>
      <c r="S17" s="7"/>
    </row>
    <row r="18" spans="1:19" ht="12" customHeight="1">
      <c r="A18" s="2"/>
      <c r="B18" s="23"/>
      <c r="C18" s="23"/>
      <c r="D18" s="23"/>
      <c r="E18" s="23"/>
      <c r="F18" s="23"/>
      <c r="G18" s="31">
        <f>IF('Financial perspective'!A15="","",'Financial perspective'!A15)</f>
      </c>
      <c r="H18" s="32">
        <f>IF(G18="",0,VLOOKUP(G18,'Financial perspective'!$A$18:$O$28,$C$5,FALSE))</f>
        <v>0</v>
      </c>
      <c r="I18" s="32">
        <f>IF(G18="",0,VLOOKUP(G18,'Financial perspective'!$A$6:$O$16,$C$5,FALSE))</f>
        <v>0</v>
      </c>
      <c r="J18" s="33">
        <f t="shared" si="0"/>
        <v>0</v>
      </c>
      <c r="K18" s="34">
        <f>IF('Financial perspective'!C15="","",'Financial perspective'!C15)</f>
      </c>
      <c r="L18" s="23"/>
      <c r="M18" s="23"/>
      <c r="N18" s="23"/>
      <c r="O18" s="23"/>
      <c r="P18" s="23"/>
      <c r="Q18" s="7"/>
      <c r="R18" s="7"/>
      <c r="S18" s="7"/>
    </row>
    <row r="19" spans="1:19" ht="12" customHeight="1" thickBot="1">
      <c r="A19" s="2"/>
      <c r="B19" s="23"/>
      <c r="C19" s="23"/>
      <c r="D19" s="23"/>
      <c r="E19" s="23"/>
      <c r="F19" s="23"/>
      <c r="G19" s="35">
        <f>IF('Financial perspective'!A16="","",'Financial perspective'!A16)</f>
      </c>
      <c r="H19" s="36">
        <f>IF(G19="",0,VLOOKUP(G19,'Financial perspective'!$A$18:$O$28,$C$5,FALSE))</f>
        <v>0</v>
      </c>
      <c r="I19" s="36">
        <f>IF(G19="",0,VLOOKUP(G19,'Financial perspective'!$A$6:$O$16,$C$5,FALSE))</f>
        <v>0</v>
      </c>
      <c r="J19" s="37">
        <f t="shared" si="0"/>
        <v>0</v>
      </c>
      <c r="K19" s="38">
        <f>IF('Financial perspective'!C16="","",'Financial perspective'!C16)</f>
      </c>
      <c r="L19" s="23"/>
      <c r="M19" s="23"/>
      <c r="N19" s="23"/>
      <c r="O19" s="23"/>
      <c r="P19" s="23"/>
      <c r="Q19" s="7"/>
      <c r="R19" s="7"/>
      <c r="S19" s="7"/>
    </row>
    <row r="20" spans="1:19" ht="12" customHeight="1" thickBot="1">
      <c r="A20" s="2"/>
      <c r="B20" s="23"/>
      <c r="C20" s="23"/>
      <c r="D20" s="23"/>
      <c r="E20" s="23"/>
      <c r="F20" s="23"/>
      <c r="G20" s="23">
        <f>IF('Financial perspective'!A13="","",'Financial perspective'!A13)</f>
      </c>
      <c r="H20" s="23"/>
      <c r="I20" s="23"/>
      <c r="J20" s="23"/>
      <c r="K20" s="23"/>
      <c r="L20" s="23"/>
      <c r="M20" s="23"/>
      <c r="N20" s="23"/>
      <c r="O20" s="23"/>
      <c r="P20" s="23"/>
      <c r="Q20" s="7"/>
      <c r="R20" s="7"/>
      <c r="S20" s="7"/>
    </row>
    <row r="21" spans="1:19" ht="15">
      <c r="A21" s="2"/>
      <c r="B21" s="22" t="s">
        <v>30</v>
      </c>
      <c r="C21" s="17"/>
      <c r="D21" s="17"/>
      <c r="E21" s="17"/>
      <c r="F21" s="18"/>
      <c r="G21" s="23">
        <f>IF('Financial perspective'!A14="","",'Financial perspective'!A14)</f>
      </c>
      <c r="H21" s="23"/>
      <c r="I21" s="23"/>
      <c r="J21" s="23"/>
      <c r="K21" s="23"/>
      <c r="L21" s="22" t="s">
        <v>42</v>
      </c>
      <c r="M21" s="17"/>
      <c r="N21" s="17"/>
      <c r="O21" s="17"/>
      <c r="P21" s="18"/>
      <c r="Q21" s="7"/>
      <c r="R21" s="7"/>
      <c r="S21" s="7"/>
    </row>
    <row r="22" spans="1:19" ht="15">
      <c r="A22" s="2"/>
      <c r="B22" s="19"/>
      <c r="C22" s="20"/>
      <c r="D22" s="20"/>
      <c r="E22" s="20"/>
      <c r="F22" s="21"/>
      <c r="G22" s="23">
        <f>IF('Financial perspective'!A15="","",'Financial perspective'!A15)</f>
      </c>
      <c r="H22" s="23"/>
      <c r="I22" s="23"/>
      <c r="J22" s="23"/>
      <c r="K22" s="23"/>
      <c r="L22" s="19"/>
      <c r="M22" s="20"/>
      <c r="N22" s="20"/>
      <c r="O22" s="20"/>
      <c r="P22" s="21"/>
      <c r="Q22" s="7"/>
      <c r="R22" s="7"/>
      <c r="S22" s="7"/>
    </row>
    <row r="23" spans="1:19" ht="15">
      <c r="A23" s="2"/>
      <c r="B23" s="24" t="s">
        <v>44</v>
      </c>
      <c r="C23" s="25" t="s">
        <v>29</v>
      </c>
      <c r="D23" s="25" t="s">
        <v>14</v>
      </c>
      <c r="E23" s="25" t="s">
        <v>11</v>
      </c>
      <c r="F23" s="26" t="s">
        <v>16</v>
      </c>
      <c r="G23" s="23">
        <f>IF('Financial perspective'!A16="","",'Financial perspective'!A16)</f>
      </c>
      <c r="H23" s="23"/>
      <c r="I23" s="23"/>
      <c r="J23" s="23"/>
      <c r="K23" s="23"/>
      <c r="L23" s="24" t="s">
        <v>14</v>
      </c>
      <c r="M23" s="25" t="s">
        <v>29</v>
      </c>
      <c r="N23" s="25" t="s">
        <v>14</v>
      </c>
      <c r="O23" s="25" t="s">
        <v>11</v>
      </c>
      <c r="P23" s="26" t="s">
        <v>16</v>
      </c>
      <c r="Q23" s="7"/>
      <c r="R23" s="7"/>
      <c r="S23" s="7"/>
    </row>
    <row r="24" spans="1:19" ht="12" customHeight="1">
      <c r="A24" s="2"/>
      <c r="B24" s="31" t="str">
        <f>IF('Customer perspective'!A7="","",'Customer perspective'!A7)</f>
        <v>Sale per customer</v>
      </c>
      <c r="C24" s="32">
        <f>IF(B24="",0,VLOOKUP(B24,'Customer perspective'!$A$18:$O$28,$C$5,FALSE))</f>
        <v>0</v>
      </c>
      <c r="D24" s="32">
        <f>IF(B24="",0,VLOOKUP(B24,'Customer perspective'!A6:O16,$C$5,FALSE))</f>
        <v>0</v>
      </c>
      <c r="E24" s="33">
        <f>IF(D24=0,0,(C24-D24)/D24)</f>
        <v>0</v>
      </c>
      <c r="F24" s="34" t="str">
        <f>IF('Customer perspective'!C7="","",'Customer perspective'!C7)</f>
        <v>MSEK</v>
      </c>
      <c r="G24" s="23"/>
      <c r="H24" s="23"/>
      <c r="I24" s="23"/>
      <c r="J24" s="23"/>
      <c r="K24" s="23"/>
      <c r="L24" s="31" t="str">
        <f>IF('Process perspective'!A7="","",'Process perspective'!A7)</f>
        <v>Cost savings</v>
      </c>
      <c r="M24" s="32">
        <f>IF(L24="",0,VLOOKUP(L24,'Process perspective'!$A$18:$O$28,$C$5,FALSE))</f>
        <v>0</v>
      </c>
      <c r="N24" s="32">
        <f>IF(L24="",0,VLOOKUP(L24,'Process perspective'!$A$6:$O$16,$C$5,FALSE))</f>
        <v>0</v>
      </c>
      <c r="O24" s="33">
        <f>IF(N24=0,0,(M24-N24)/N24)</f>
        <v>0</v>
      </c>
      <c r="P24" s="34" t="str">
        <f>IF('Process perspective'!C7="","",'Process perspective'!C7)</f>
        <v>MSEK</v>
      </c>
      <c r="Q24" s="7"/>
      <c r="R24" s="7"/>
      <c r="S24" s="7"/>
    </row>
    <row r="25" spans="1:19" ht="12" customHeight="1">
      <c r="A25" s="2"/>
      <c r="B25" s="31" t="str">
        <f>IF('Customer perspective'!A8="","",'Customer perspective'!A8)</f>
        <v>Market share</v>
      </c>
      <c r="C25" s="32">
        <f>IF(B25="",0,VLOOKUP(B25,'Customer perspective'!$A$18:$O$28,$C$5,FALSE))</f>
        <v>0</v>
      </c>
      <c r="D25" s="32">
        <f>IF(B25="",0,VLOOKUP(B25,'Customer perspective'!A7:O17,$C$5,FALSE))</f>
        <v>0</v>
      </c>
      <c r="E25" s="33">
        <f aca="true" t="shared" si="1" ref="E25:E33">IF(D25=0,0,(C25-D25)/D25)</f>
        <v>0</v>
      </c>
      <c r="F25" s="34" t="str">
        <f>IF('Customer perspective'!C8="","",'Customer perspective'!C8)</f>
        <v>percent</v>
      </c>
      <c r="G25" s="23"/>
      <c r="H25" s="23"/>
      <c r="I25" s="23"/>
      <c r="J25" s="23"/>
      <c r="K25" s="23"/>
      <c r="L25" s="31" t="str">
        <f>IF('Process perspective'!A8="","",'Process perspective'!A8)</f>
        <v>Cycle time</v>
      </c>
      <c r="M25" s="32">
        <f>IF(L25="",0,VLOOKUP(L25,'Process perspective'!$A$18:$O$28,$C$5,FALSE))</f>
        <v>0</v>
      </c>
      <c r="N25" s="32">
        <f>IF(L25="",0,VLOOKUP(L25,'Process perspective'!$A$6:$O$16,$C$5,FALSE))</f>
        <v>0</v>
      </c>
      <c r="O25" s="33">
        <f aca="true" t="shared" si="2" ref="O25:O33">IF(N25=0,0,(M25-N25)/N25)</f>
        <v>0</v>
      </c>
      <c r="P25" s="34" t="str">
        <f>IF('Process perspective'!C8="","",'Process perspective'!C8)</f>
        <v>days</v>
      </c>
      <c r="Q25" s="7"/>
      <c r="R25" s="7"/>
      <c r="S25" s="7"/>
    </row>
    <row r="26" spans="1:19" ht="12" customHeight="1">
      <c r="A26" s="2"/>
      <c r="B26" s="31" t="str">
        <f>IF('Customer perspective'!A9="","",'Customer perspective'!A9)</f>
        <v>Customer profitability</v>
      </c>
      <c r="C26" s="32">
        <f>IF(B26="",0,VLOOKUP(B26,'Customer perspective'!$A$18:$O$28,$C$5,FALSE))</f>
        <v>0</v>
      </c>
      <c r="D26" s="32">
        <f>IF(B26="",0,VLOOKUP(B26,'Customer perspective'!A8:O18,$C$5,FALSE))</f>
        <v>0</v>
      </c>
      <c r="E26" s="33">
        <f t="shared" si="1"/>
        <v>0</v>
      </c>
      <c r="F26" s="34" t="str">
        <f>IF('Customer perspective'!C9="","",'Customer perspective'!C9)</f>
        <v>MSEK</v>
      </c>
      <c r="G26" s="23"/>
      <c r="H26" s="23"/>
      <c r="I26" s="23"/>
      <c r="J26" s="23"/>
      <c r="K26" s="23"/>
      <c r="L26" s="31" t="str">
        <f>IF('Process perspective'!A9="","",'Process perspective'!A9)</f>
        <v>Days in storage</v>
      </c>
      <c r="M26" s="32">
        <f>IF(L26="",0,VLOOKUP(L26,'Process perspective'!$A$18:$O$28,$C$5,FALSE))</f>
        <v>0</v>
      </c>
      <c r="N26" s="32">
        <f>IF(L26="",0,VLOOKUP(L26,'Process perspective'!$A$6:$O$16,$C$5,FALSE))</f>
        <v>0</v>
      </c>
      <c r="O26" s="33">
        <f t="shared" si="2"/>
        <v>0</v>
      </c>
      <c r="P26" s="34" t="str">
        <f>IF('Process perspective'!C9="","",'Process perspective'!C9)</f>
        <v>days</v>
      </c>
      <c r="Q26" s="7"/>
      <c r="R26" s="7"/>
      <c r="S26" s="7"/>
    </row>
    <row r="27" spans="1:19" ht="12" customHeight="1">
      <c r="A27" s="2"/>
      <c r="B27" s="31" t="str">
        <f>IF('Customer perspective'!A10="","",'Customer perspective'!A10)</f>
        <v>Customer satisfaction</v>
      </c>
      <c r="C27" s="32">
        <f>IF(B27="",0,VLOOKUP(B27,'Customer perspective'!$A$18:$O$28,$C$5,FALSE))</f>
        <v>0</v>
      </c>
      <c r="D27" s="32">
        <f>IF(B27="",0,VLOOKUP(B27,'Customer perspective'!A9:O19,$C$5,FALSE))</f>
        <v>0</v>
      </c>
      <c r="E27" s="33">
        <f t="shared" si="1"/>
        <v>0</v>
      </c>
      <c r="F27" s="34" t="str">
        <f>IF('Customer perspective'!C10="","",'Customer perspective'!C10)</f>
        <v>index</v>
      </c>
      <c r="G27" s="23"/>
      <c r="H27" s="23"/>
      <c r="I27" s="23"/>
      <c r="J27" s="23"/>
      <c r="K27" s="23"/>
      <c r="L27" s="31" t="str">
        <f>IF('Process perspective'!A10="","",'Process perspective'!A10)</f>
        <v>Capability, time</v>
      </c>
      <c r="M27" s="32">
        <f>IF(L27="",0,VLOOKUP(L27,'Process perspective'!$A$18:$O$28,$C$5,FALSE))</f>
        <v>0</v>
      </c>
      <c r="N27" s="32">
        <f>IF(L27="",0,VLOOKUP(L27,'Process perspective'!$A$6:$O$16,$C$5,FALSE))</f>
        <v>0</v>
      </c>
      <c r="O27" s="33">
        <f t="shared" si="2"/>
        <v>0</v>
      </c>
      <c r="P27" s="34" t="str">
        <f>IF('Process perspective'!C10="","",'Process perspective'!C10)</f>
        <v>minutes</v>
      </c>
      <c r="Q27" s="7"/>
      <c r="R27" s="7"/>
      <c r="S27" s="7"/>
    </row>
    <row r="28" spans="1:19" ht="12" customHeight="1">
      <c r="A28" s="2"/>
      <c r="B28" s="31" t="str">
        <f>IF('Customer perspective'!A11="","",'Customer perspective'!A11)</f>
        <v>Number of complaints</v>
      </c>
      <c r="C28" s="32">
        <f>IF(B28="",0,VLOOKUP(B28,'Customer perspective'!$A$18:$O$28,$C$5,FALSE))</f>
        <v>0</v>
      </c>
      <c r="D28" s="32">
        <f>IF(B28="",0,VLOOKUP(B28,'Customer perspective'!A10:O20,$C$5,FALSE))</f>
        <v>0</v>
      </c>
      <c r="E28" s="33">
        <f t="shared" si="1"/>
        <v>0</v>
      </c>
      <c r="F28" s="34" t="str">
        <f>IF('Customer perspective'!C11="","",'Customer perspective'!C11)</f>
        <v>pieces</v>
      </c>
      <c r="G28" s="23"/>
      <c r="H28" s="23"/>
      <c r="I28" s="23"/>
      <c r="J28" s="23"/>
      <c r="K28" s="23"/>
      <c r="L28" s="31" t="str">
        <f>IF('Process perspective'!A11="","",'Process perspective'!A11)</f>
        <v>Capability, quality</v>
      </c>
      <c r="M28" s="32">
        <f>IF(L28="",0,VLOOKUP(L28,'Process perspective'!$A$18:$O$28,$C$5,FALSE))</f>
        <v>0</v>
      </c>
      <c r="N28" s="32">
        <f>IF(L28="",0,VLOOKUP(L28,'Process perspective'!$A$6:$O$16,$C$5,FALSE))</f>
        <v>0</v>
      </c>
      <c r="O28" s="33">
        <f t="shared" si="2"/>
        <v>0</v>
      </c>
      <c r="P28" s="34" t="str">
        <f>IF('Process perspective'!C11="","",'Process perspective'!C11)</f>
        <v>mm</v>
      </c>
      <c r="Q28" s="7"/>
      <c r="R28" s="7"/>
      <c r="S28" s="7"/>
    </row>
    <row r="29" spans="1:19" ht="12" customHeight="1">
      <c r="A29" s="2"/>
      <c r="B29" s="31" t="str">
        <f>IF('Customer perspective'!A12="","",'Customer perspective'!A12)</f>
        <v>Service level</v>
      </c>
      <c r="C29" s="32">
        <f>IF(B29="",0,VLOOKUP(B29,'Customer perspective'!$A$18:$O$28,$C$5,FALSE))</f>
        <v>0</v>
      </c>
      <c r="D29" s="32">
        <f>IF(B29="",0,VLOOKUP(B29,'Customer perspective'!A11:O21,$C$5,FALSE))</f>
        <v>0</v>
      </c>
      <c r="E29" s="33">
        <f t="shared" si="1"/>
        <v>0</v>
      </c>
      <c r="F29" s="34" t="str">
        <f>IF('Customer perspective'!C12="","",'Customer perspective'!C12)</f>
        <v>percent</v>
      </c>
      <c r="G29" s="23"/>
      <c r="H29" s="23"/>
      <c r="I29" s="23"/>
      <c r="J29" s="23"/>
      <c r="K29" s="23"/>
      <c r="L29" s="31" t="str">
        <f>IF('Process perspective'!A12="","",'Process perspective'!A12)</f>
        <v>Rework (revisions)</v>
      </c>
      <c r="M29" s="32">
        <f>IF(L29="",0,VLOOKUP(L29,'Process perspective'!$A$18:$O$28,$C$5,FALSE))</f>
        <v>0</v>
      </c>
      <c r="N29" s="32">
        <f>IF(L29="",0,VLOOKUP(L29,'Process perspective'!$A$6:$O$16,$C$5,FALSE))</f>
        <v>0</v>
      </c>
      <c r="O29" s="33">
        <f t="shared" si="2"/>
        <v>0</v>
      </c>
      <c r="P29" s="34" t="str">
        <f>IF('Process perspective'!C12="","",'Process perspective'!C12)</f>
        <v>pieces</v>
      </c>
      <c r="Q29" s="7"/>
      <c r="R29" s="7"/>
      <c r="S29" s="7"/>
    </row>
    <row r="30" spans="1:19" ht="12" customHeight="1">
      <c r="A30" s="2"/>
      <c r="B30" s="31">
        <f>IF('Customer perspective'!A13="","",'Customer perspective'!A13)</f>
      </c>
      <c r="C30" s="32">
        <f>IF(B30="",0,VLOOKUP(B30,'Customer perspective'!$A$18:$O$28,$C$5,FALSE))</f>
        <v>0</v>
      </c>
      <c r="D30" s="32">
        <f>IF(B30="",0,VLOOKUP(B30,'Customer perspective'!A12:O22,$C$5,FALSE))</f>
        <v>0</v>
      </c>
      <c r="E30" s="33">
        <f t="shared" si="1"/>
        <v>0</v>
      </c>
      <c r="F30" s="34">
        <f>IF('Customer perspective'!C13="","",'Customer perspective'!C13)</f>
      </c>
      <c r="G30" s="23"/>
      <c r="H30" s="23"/>
      <c r="I30" s="23"/>
      <c r="J30" s="23"/>
      <c r="K30" s="23"/>
      <c r="L30" s="31" t="str">
        <f>IF('Process perspective'!A13="","",'Process perspective'!A13)</f>
        <v>Set-up time</v>
      </c>
      <c r="M30" s="32">
        <f>IF(L30="",0,VLOOKUP(L30,'Process perspective'!$A$18:$O$28,$C$5,FALSE))</f>
        <v>0</v>
      </c>
      <c r="N30" s="32">
        <f>IF(L30="",0,VLOOKUP(L30,'Process perspective'!$A$6:$O$16,$C$5,FALSE))</f>
        <v>0</v>
      </c>
      <c r="O30" s="33">
        <f t="shared" si="2"/>
        <v>0</v>
      </c>
      <c r="P30" s="34" t="str">
        <f>IF('Process perspective'!C13="","",'Process perspective'!C13)</f>
        <v>minutes</v>
      </c>
      <c r="Q30" s="7"/>
      <c r="R30" s="7"/>
      <c r="S30" s="7"/>
    </row>
    <row r="31" spans="1:19" ht="12" customHeight="1">
      <c r="A31" s="2"/>
      <c r="B31" s="31">
        <f>IF('Customer perspective'!A14="","",'Customer perspective'!A14)</f>
      </c>
      <c r="C31" s="32">
        <f>IF(B31="",0,VLOOKUP(B31,'Customer perspective'!$A$18:$O$28,$C$5,FALSE))</f>
        <v>0</v>
      </c>
      <c r="D31" s="32">
        <f>IF(B31="",0,VLOOKUP(B31,'Customer perspective'!A13:O23,$C$5,FALSE))</f>
        <v>0</v>
      </c>
      <c r="E31" s="33">
        <f t="shared" si="1"/>
        <v>0</v>
      </c>
      <c r="F31" s="34">
        <f>IF('Customer perspective'!C14="","",'Customer perspective'!C14)</f>
      </c>
      <c r="G31" s="28"/>
      <c r="H31" s="23"/>
      <c r="I31" s="23"/>
      <c r="J31" s="23"/>
      <c r="K31" s="23"/>
      <c r="L31" s="31" t="str">
        <f>IF('Process perspective'!A14="","",'Process perspective'!A14)</f>
        <v>TCE</v>
      </c>
      <c r="M31" s="32">
        <f>IF(L31="",0,VLOOKUP(L31,'Process perspective'!$A$18:$O$28,$C$5,FALSE))</f>
        <v>0</v>
      </c>
      <c r="N31" s="32">
        <f>IF(L31="",0,VLOOKUP(L31,'Process perspective'!$A$6:$O$16,$C$5,FALSE))</f>
        <v>0</v>
      </c>
      <c r="O31" s="33">
        <f t="shared" si="2"/>
        <v>0</v>
      </c>
      <c r="P31" s="34" t="str">
        <f>IF('Process perspective'!C14="","",'Process perspective'!C14)</f>
        <v>days</v>
      </c>
      <c r="Q31" s="7"/>
      <c r="R31" s="7"/>
      <c r="S31" s="7"/>
    </row>
    <row r="32" spans="1:19" ht="12" customHeight="1">
      <c r="A32" s="2"/>
      <c r="B32" s="31">
        <f>IF('Customer perspective'!A15="","",'Customer perspective'!A15)</f>
      </c>
      <c r="C32" s="32">
        <f>IF(B32="",0,VLOOKUP(B32,'Customer perspective'!$A$18:$O$28,$C$5,FALSE))</f>
        <v>0</v>
      </c>
      <c r="D32" s="32">
        <f>IF(B32="",0,VLOOKUP(B32,'Customer perspective'!A14:O24,$C$5,FALSE))</f>
        <v>0</v>
      </c>
      <c r="E32" s="33">
        <f t="shared" si="1"/>
        <v>0</v>
      </c>
      <c r="F32" s="34">
        <f>IF('Customer perspective'!C15="","",'Customer perspective'!C15)</f>
      </c>
      <c r="G32" s="23"/>
      <c r="H32" s="23"/>
      <c r="I32" s="23"/>
      <c r="J32" s="23"/>
      <c r="K32" s="23"/>
      <c r="L32" s="31">
        <f>IF('Process perspective'!A15="","",'Process perspective'!A15)</f>
      </c>
      <c r="M32" s="32">
        <f>IF(L32="",0,VLOOKUP(L32,'Process perspective'!$A$18:$O$28,$C$5,FALSE))</f>
        <v>0</v>
      </c>
      <c r="N32" s="32">
        <f>IF(L32="",0,VLOOKUP(L32,'Process perspective'!$A$6:$O$16,$C$5,FALSE))</f>
        <v>0</v>
      </c>
      <c r="O32" s="33">
        <f t="shared" si="2"/>
        <v>0</v>
      </c>
      <c r="P32" s="34">
        <f>IF('Process perspective'!C15="","",'Process perspective'!C15)</f>
      </c>
      <c r="Q32" s="7"/>
      <c r="R32" s="7"/>
      <c r="S32" s="7"/>
    </row>
    <row r="33" spans="1:19" ht="12" customHeight="1" thickBot="1">
      <c r="A33" s="2"/>
      <c r="B33" s="35">
        <f>IF('Customer perspective'!A16="","",'Customer perspective'!A16)</f>
      </c>
      <c r="C33" s="36">
        <f>IF(B33="",0,VLOOKUP(B33,'Customer perspective'!$A$18:$O$28,$C$5,FALSE))</f>
        <v>0</v>
      </c>
      <c r="D33" s="36">
        <f>IF(B33="",0,VLOOKUP(B33,'Customer perspective'!A15:O25,$C$5,FALSE))</f>
        <v>0</v>
      </c>
      <c r="E33" s="37">
        <f t="shared" si="1"/>
        <v>0</v>
      </c>
      <c r="F33" s="38">
        <f>IF('Customer perspective'!C16="","",'Customer perspective'!C16)</f>
      </c>
      <c r="G33" s="27"/>
      <c r="H33" s="27"/>
      <c r="I33" s="27"/>
      <c r="J33" s="27"/>
      <c r="K33" s="23"/>
      <c r="L33" s="35">
        <f>IF('Process perspective'!A16="","",'Process perspective'!A16)</f>
      </c>
      <c r="M33" s="36">
        <f>IF(L33="",0,VLOOKUP(L33,'Process perspective'!$A$18:$O$28,$C$5,FALSE))</f>
        <v>0</v>
      </c>
      <c r="N33" s="36">
        <f>IF(L33="",0,VLOOKUP(L33,'Process perspective'!$A$6:$O$16,$C$5,FALSE))</f>
        <v>0</v>
      </c>
      <c r="O33" s="37">
        <f t="shared" si="2"/>
        <v>0</v>
      </c>
      <c r="P33" s="38">
        <f>IF('Process perspective'!C16="","",'Process perspective'!C16)</f>
      </c>
      <c r="Q33" s="7"/>
      <c r="R33" s="7"/>
      <c r="S33" s="7"/>
    </row>
    <row r="34" spans="1:19" ht="12" customHeight="1" thickBot="1">
      <c r="A34" s="2"/>
      <c r="B34" s="23"/>
      <c r="C34" s="23"/>
      <c r="D34" s="23"/>
      <c r="E34" s="23"/>
      <c r="F34" s="23"/>
      <c r="G34" s="23"/>
      <c r="H34" s="29"/>
      <c r="I34" s="29"/>
      <c r="J34" s="29"/>
      <c r="K34" s="23"/>
      <c r="L34" s="23"/>
      <c r="M34" s="23"/>
      <c r="N34" s="23"/>
      <c r="O34" s="23"/>
      <c r="P34" s="23"/>
      <c r="Q34" s="7"/>
      <c r="R34" s="7"/>
      <c r="S34" s="7"/>
    </row>
    <row r="35" spans="1:19" ht="15">
      <c r="A35" s="2"/>
      <c r="B35" s="23"/>
      <c r="C35" s="23"/>
      <c r="D35" s="23"/>
      <c r="E35" s="23"/>
      <c r="F35" s="23"/>
      <c r="G35" s="22" t="s">
        <v>54</v>
      </c>
      <c r="H35" s="17"/>
      <c r="I35" s="17"/>
      <c r="J35" s="17"/>
      <c r="K35" s="18"/>
      <c r="L35" s="23"/>
      <c r="M35" s="23"/>
      <c r="N35" s="23"/>
      <c r="O35" s="23"/>
      <c r="P35" s="23"/>
      <c r="Q35" s="7"/>
      <c r="R35" s="7"/>
      <c r="S35" s="7"/>
    </row>
    <row r="36" spans="1:19" ht="15">
      <c r="A36" s="2"/>
      <c r="B36" s="23"/>
      <c r="C36" s="23"/>
      <c r="D36" s="23"/>
      <c r="E36" s="23"/>
      <c r="F36" s="23"/>
      <c r="G36" s="19"/>
      <c r="H36" s="20"/>
      <c r="I36" s="20"/>
      <c r="J36" s="20"/>
      <c r="K36" s="21"/>
      <c r="L36" s="23"/>
      <c r="M36" s="23"/>
      <c r="N36" s="23"/>
      <c r="O36" s="23"/>
      <c r="P36" s="23"/>
      <c r="Q36" s="7"/>
      <c r="R36" s="7"/>
      <c r="S36" s="7"/>
    </row>
    <row r="37" spans="1:19" ht="15">
      <c r="A37" s="2"/>
      <c r="B37" s="23"/>
      <c r="C37" s="23"/>
      <c r="D37" s="23"/>
      <c r="E37" s="23"/>
      <c r="F37" s="23"/>
      <c r="G37" s="24" t="s">
        <v>44</v>
      </c>
      <c r="H37" s="25" t="s">
        <v>29</v>
      </c>
      <c r="I37" s="25" t="s">
        <v>14</v>
      </c>
      <c r="J37" s="25" t="s">
        <v>11</v>
      </c>
      <c r="K37" s="26" t="s">
        <v>16</v>
      </c>
      <c r="L37" s="23"/>
      <c r="M37" s="23"/>
      <c r="N37" s="23"/>
      <c r="O37" s="23"/>
      <c r="P37" s="23"/>
      <c r="Q37" s="7"/>
      <c r="R37" s="7"/>
      <c r="S37" s="7"/>
    </row>
    <row r="38" spans="1:19" ht="12" customHeight="1">
      <c r="A38" s="2"/>
      <c r="B38" s="23"/>
      <c r="C38" s="23"/>
      <c r="D38" s="23"/>
      <c r="E38" s="23"/>
      <c r="F38" s="23"/>
      <c r="G38" s="31" t="str">
        <f>IF('Personnel perspective'!A7="","",'Personnel perspective'!A7)</f>
        <v>Personnel satisfaction</v>
      </c>
      <c r="H38" s="32">
        <f>IF(G38="",0,VLOOKUP(G38,'Personnel perspective'!$A$18:$O$28,$C$5,FALSE))</f>
        <v>0</v>
      </c>
      <c r="I38" s="32">
        <f>IF(G38="",0,VLOOKUP(G38,'Personnel perspective'!$A$6:$O$16,$C$5,FALSE))</f>
        <v>0</v>
      </c>
      <c r="J38" s="33">
        <f>IF(I38=0,0,(H38-I38)/I38)</f>
        <v>0</v>
      </c>
      <c r="K38" s="34" t="str">
        <f>IF('Personnel perspective'!C7="","",'Personnel perspective'!C7)</f>
        <v>index</v>
      </c>
      <c r="L38" s="23"/>
      <c r="M38" s="23"/>
      <c r="N38" s="23"/>
      <c r="O38" s="23"/>
      <c r="P38" s="23"/>
      <c r="Q38" s="7"/>
      <c r="R38" s="7"/>
      <c r="S38" s="7"/>
    </row>
    <row r="39" spans="1:16" ht="12" customHeight="1">
      <c r="A39" s="2"/>
      <c r="B39" s="30"/>
      <c r="C39" s="30"/>
      <c r="D39" s="30"/>
      <c r="E39" s="30"/>
      <c r="F39" s="30"/>
      <c r="G39" s="31" t="str">
        <f>IF('Personnel perspective'!A8="","",'Personnel perspective'!A8)</f>
        <v>Personnel turnover</v>
      </c>
      <c r="H39" s="32">
        <f>IF(G39="",0,VLOOKUP(G39,'Personnel perspective'!$A$18:$O$28,$C$5,FALSE))</f>
        <v>0</v>
      </c>
      <c r="I39" s="32">
        <f>IF(G39="",0,VLOOKUP(G39,'Personnel perspective'!$A$6:$O$16,$C$5,FALSE))</f>
        <v>0</v>
      </c>
      <c r="J39" s="33">
        <f aca="true" t="shared" si="3" ref="J39:J47">IF(I39=0,0,(H39-I39)/I39)</f>
        <v>0</v>
      </c>
      <c r="K39" s="34" t="str">
        <f>IF('Personnel perspective'!C8="","",'Personnel perspective'!C8)</f>
        <v>percent</v>
      </c>
      <c r="L39" s="30"/>
      <c r="M39" s="30"/>
      <c r="N39" s="30"/>
      <c r="O39" s="30"/>
      <c r="P39" s="30"/>
    </row>
    <row r="40" spans="1:16" ht="12" customHeight="1">
      <c r="A40" s="2"/>
      <c r="B40" s="30"/>
      <c r="C40" s="30"/>
      <c r="D40" s="30"/>
      <c r="E40" s="30"/>
      <c r="F40" s="30"/>
      <c r="G40" s="31" t="str">
        <f>IF('Personnel perspective'!A9="","",'Personnel perspective'!A9)</f>
        <v>Certification of personnel</v>
      </c>
      <c r="H40" s="32">
        <f>IF(G40="",0,VLOOKUP(G40,'Personnel perspective'!$A$18:$O$28,$C$5,FALSE))</f>
        <v>0</v>
      </c>
      <c r="I40" s="32">
        <f>IF(G40="",0,VLOOKUP(G40,'Personnel perspective'!$A$6:$O$16,$C$5,FALSE))</f>
        <v>0</v>
      </c>
      <c r="J40" s="33">
        <f t="shared" si="3"/>
        <v>0</v>
      </c>
      <c r="K40" s="34" t="str">
        <f>IF('Personnel perspective'!C9="","",'Personnel perspective'!C9)</f>
        <v>pieces</v>
      </c>
      <c r="L40" s="30"/>
      <c r="M40" s="30"/>
      <c r="N40" s="30"/>
      <c r="O40" s="30"/>
      <c r="P40" s="30"/>
    </row>
    <row r="41" spans="1:16" ht="12" customHeight="1">
      <c r="A41" s="2"/>
      <c r="B41" s="30"/>
      <c r="C41" s="30"/>
      <c r="D41" s="30"/>
      <c r="E41" s="30"/>
      <c r="F41" s="30"/>
      <c r="G41" s="31" t="str">
        <f>IF('Personnel perspective'!A10="","",'Personnel perspective'!A10)</f>
        <v>Submitted proposals</v>
      </c>
      <c r="H41" s="32">
        <f>IF(G41="",0,VLOOKUP(G41,'Personnel perspective'!$A$18:$O$28,$C$5,FALSE))</f>
        <v>0</v>
      </c>
      <c r="I41" s="32">
        <f>IF(G41="",0,VLOOKUP(G41,'Personnel perspective'!$A$6:$O$16,$C$5,FALSE))</f>
        <v>0</v>
      </c>
      <c r="J41" s="33">
        <f t="shared" si="3"/>
        <v>0</v>
      </c>
      <c r="K41" s="34" t="str">
        <f>IF('Personnel perspective'!C10="","",'Personnel perspective'!C10)</f>
        <v>pieces</v>
      </c>
      <c r="L41" s="30"/>
      <c r="M41" s="30"/>
      <c r="N41" s="30"/>
      <c r="O41" s="30"/>
      <c r="P41" s="30"/>
    </row>
    <row r="42" spans="1:16" ht="12" customHeight="1">
      <c r="A42" s="2"/>
      <c r="B42" s="30"/>
      <c r="C42" s="30"/>
      <c r="D42" s="30"/>
      <c r="E42" s="30"/>
      <c r="F42" s="30"/>
      <c r="G42" s="31" t="str">
        <f>IF('Personnel perspective'!A11="","",'Personnel perspective'!A11)</f>
        <v>Completed proposals</v>
      </c>
      <c r="H42" s="32">
        <f>IF(G42="",0,VLOOKUP(G42,'Personnel perspective'!$A$18:$O$28,$C$5,FALSE))</f>
        <v>0</v>
      </c>
      <c r="I42" s="32">
        <f>IF(G42="",0,VLOOKUP(G42,'Personnel perspective'!$A$6:$O$16,$C$5,FALSE))</f>
        <v>0</v>
      </c>
      <c r="J42" s="33">
        <f t="shared" si="3"/>
        <v>0</v>
      </c>
      <c r="K42" s="34" t="str">
        <f>IF('Personnel perspective'!C11="","",'Personnel perspective'!C11)</f>
        <v>pieces</v>
      </c>
      <c r="L42" s="30"/>
      <c r="M42" s="30"/>
      <c r="N42" s="30"/>
      <c r="O42" s="30"/>
      <c r="P42" s="30"/>
    </row>
    <row r="43" spans="1:16" ht="12" customHeight="1">
      <c r="A43" s="2"/>
      <c r="B43" s="30"/>
      <c r="C43" s="30"/>
      <c r="D43" s="30"/>
      <c r="E43" s="30"/>
      <c r="F43" s="30"/>
      <c r="G43" s="31">
        <f>IF('Personnel perspective'!A12="","",'Personnel perspective'!A12)</f>
      </c>
      <c r="H43" s="32">
        <f>IF(G43="",0,VLOOKUP(G43,'Personnel perspective'!$A$18:$O$28,$C$5,FALSE))</f>
        <v>0</v>
      </c>
      <c r="I43" s="32">
        <f>IF(G43="",0,VLOOKUP(G43,'Personnel perspective'!$A$6:$O$16,$C$5,FALSE))</f>
        <v>0</v>
      </c>
      <c r="J43" s="33">
        <f t="shared" si="3"/>
        <v>0</v>
      </c>
      <c r="K43" s="34">
        <f>IF('Personnel perspective'!C12="","",'Personnel perspective'!C12)</f>
      </c>
      <c r="L43" s="30"/>
      <c r="M43" s="30"/>
      <c r="N43" s="30"/>
      <c r="O43" s="30"/>
      <c r="P43" s="30"/>
    </row>
    <row r="44" spans="1:16" ht="12" customHeight="1">
      <c r="A44" s="2"/>
      <c r="B44" s="30"/>
      <c r="C44" s="30"/>
      <c r="D44" s="30"/>
      <c r="E44" s="30"/>
      <c r="F44" s="30"/>
      <c r="G44" s="31">
        <f>IF('Personnel perspective'!A13="","",'Personnel perspective'!A13)</f>
      </c>
      <c r="H44" s="32">
        <f>IF(G44="",0,VLOOKUP(G44,'Personnel perspective'!$A$18:$O$28,$C$5,FALSE))</f>
        <v>0</v>
      </c>
      <c r="I44" s="32">
        <f>IF(G44="",0,VLOOKUP(G44,'Personnel perspective'!$A$6:$O$16,$C$5,FALSE))</f>
        <v>0</v>
      </c>
      <c r="J44" s="33">
        <f t="shared" si="3"/>
        <v>0</v>
      </c>
      <c r="K44" s="34">
        <f>IF('Personnel perspective'!C13="","",'Personnel perspective'!C13)</f>
      </c>
      <c r="L44" s="30"/>
      <c r="M44" s="30"/>
      <c r="N44" s="30"/>
      <c r="O44" s="30"/>
      <c r="P44" s="30"/>
    </row>
    <row r="45" spans="1:16" ht="12" customHeight="1">
      <c r="A45" s="2"/>
      <c r="B45" s="30"/>
      <c r="C45" s="30"/>
      <c r="D45" s="30"/>
      <c r="E45" s="30"/>
      <c r="F45" s="30"/>
      <c r="G45" s="31">
        <f>IF('Personnel perspective'!A14="","",'Personnel perspective'!A14)</f>
      </c>
      <c r="H45" s="32">
        <f>IF(G45="",0,VLOOKUP(G45,'Personnel perspective'!$A$18:$O$28,$C$5,FALSE))</f>
        <v>0</v>
      </c>
      <c r="I45" s="32">
        <f>IF(G45="",0,VLOOKUP(G45,'Personnel perspective'!$A$6:$O$16,$C$5,FALSE))</f>
        <v>0</v>
      </c>
      <c r="J45" s="33">
        <f t="shared" si="3"/>
        <v>0</v>
      </c>
      <c r="K45" s="34">
        <f>IF('Personnel perspective'!C14="","",'Personnel perspective'!C14)</f>
      </c>
      <c r="L45" s="30"/>
      <c r="M45" s="30"/>
      <c r="N45" s="30"/>
      <c r="O45" s="30"/>
      <c r="P45" s="30"/>
    </row>
    <row r="46" spans="1:16" ht="12" customHeight="1">
      <c r="A46" s="2"/>
      <c r="B46" s="30"/>
      <c r="C46" s="30"/>
      <c r="D46" s="30"/>
      <c r="E46" s="30"/>
      <c r="F46" s="30"/>
      <c r="G46" s="31">
        <f>IF('Personnel perspective'!A15="","",'Personnel perspective'!A15)</f>
      </c>
      <c r="H46" s="32">
        <f>IF(G46="",0,VLOOKUP(G46,'Personnel perspective'!$A$18:$O$28,$C$5,FALSE))</f>
        <v>0</v>
      </c>
      <c r="I46" s="32">
        <f>IF(G46="",0,VLOOKUP(G46,'Personnel perspective'!$A$6:$O$16,$C$5,FALSE))</f>
        <v>0</v>
      </c>
      <c r="J46" s="33">
        <f t="shared" si="3"/>
        <v>0</v>
      </c>
      <c r="K46" s="34">
        <f>IF('Personnel perspective'!C15="","",'Personnel perspective'!C15)</f>
      </c>
      <c r="L46" s="30"/>
      <c r="M46" s="30"/>
      <c r="N46" s="30"/>
      <c r="O46" s="30"/>
      <c r="P46" s="30"/>
    </row>
    <row r="47" spans="1:16" ht="12" customHeight="1" thickBot="1">
      <c r="A47" s="2"/>
      <c r="B47" s="30"/>
      <c r="C47" s="30"/>
      <c r="D47" s="30"/>
      <c r="E47" s="30"/>
      <c r="F47" s="30"/>
      <c r="G47" s="35">
        <f>IF('Financial perspective'!A44="","",'Financial perspective'!A44)</f>
      </c>
      <c r="H47" s="36">
        <f>IF(G47="",0,VLOOKUP(G47,'Personnel perspective'!$A$18:$O$28,$C$5,FALSE))</f>
        <v>0</v>
      </c>
      <c r="I47" s="36">
        <f>IF(G47="",0,VLOOKUP(G47,'Personnel perspective'!$A$6:$O$16,$C$5,FALSE))</f>
        <v>0</v>
      </c>
      <c r="J47" s="37">
        <f t="shared" si="3"/>
        <v>0</v>
      </c>
      <c r="K47" s="38">
        <f>IF('Personnel perspective'!C16="","",'Personnel perspective'!C16)</f>
      </c>
      <c r="L47" s="30"/>
      <c r="M47" s="30"/>
      <c r="N47" s="30"/>
      <c r="O47" s="30"/>
      <c r="P47" s="30"/>
    </row>
  </sheetData>
  <sheetProtection/>
  <printOptions/>
  <pageMargins left="0.26" right="0.2" top="0.38" bottom="0.49" header="0.31496062992125984" footer="0.31496062992125984"/>
  <pageSetup orientation="landscape" paperSize="9" r:id="rId2"/>
  <rowBreaks count="1" manualBreakCount="1">
    <brk id="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2009-06-25T11:58:42Z</cp:lastPrinted>
  <dcterms:created xsi:type="dcterms:W3CDTF">2009-06-25T08:25:36Z</dcterms:created>
  <dcterms:modified xsi:type="dcterms:W3CDTF">2011-06-28T07:25:54Z</dcterms:modified>
  <cp:category/>
  <cp:version/>
  <cp:contentType/>
  <cp:contentStatus/>
</cp:coreProperties>
</file>