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1015" windowHeight="994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<sst xmlns="http://schemas.openxmlformats.org/spreadsheetml/2006/main" count="110" uniqueCount="33">
  <si>
    <t>A</t>
  </si>
  <si>
    <t>B</t>
  </si>
  <si>
    <t>C</t>
  </si>
  <si>
    <t>D</t>
  </si>
  <si>
    <t>E</t>
  </si>
  <si>
    <t>F</t>
  </si>
  <si>
    <t>G</t>
  </si>
  <si>
    <t>#</t>
  </si>
  <si>
    <t>Antal:</t>
  </si>
  <si>
    <t>Period:</t>
  </si>
  <si>
    <t>Material resource planning (MRP)</t>
  </si>
  <si>
    <t>Description</t>
  </si>
  <si>
    <t>Level</t>
  </si>
  <si>
    <t>Quantity</t>
  </si>
  <si>
    <t>Bill of material</t>
  </si>
  <si>
    <t>Distinct</t>
  </si>
  <si>
    <t>Lead time:</t>
  </si>
  <si>
    <t>Safety stock:</t>
  </si>
  <si>
    <t>Lot size:</t>
  </si>
  <si>
    <t>Min Q:</t>
  </si>
  <si>
    <t>Product A</t>
  </si>
  <si>
    <t>Product B</t>
  </si>
  <si>
    <t>Product D</t>
  </si>
  <si>
    <t>Product E</t>
  </si>
  <si>
    <t>Product C</t>
  </si>
  <si>
    <t>Product F</t>
  </si>
  <si>
    <t>Product G</t>
  </si>
  <si>
    <t>Expected delivery</t>
  </si>
  <si>
    <t>Quantity in stock</t>
  </si>
  <si>
    <t>Net Requirement</t>
  </si>
  <si>
    <t xml:space="preserve">Gross Requirement </t>
  </si>
  <si>
    <t>Production start/purchase date</t>
  </si>
  <si>
    <t xml:space="preserve">Scheduled need in time 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</si>
</sst>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3" fillId="4" borderId="10" xfId="49" applyFont="1" applyFill="1" applyBorder="1">
      <alignment/>
      <protection/>
    </xf>
    <xf numFmtId="0" fontId="3" fillId="4" borderId="11" xfId="49" applyFont="1" applyFill="1" applyBorder="1">
      <alignment/>
      <protection/>
    </xf>
    <xf numFmtId="0" fontId="3" fillId="0" borderId="10" xfId="48" applyFont="1" applyFill="1" applyBorder="1">
      <alignment/>
      <protection/>
    </xf>
    <xf numFmtId="0" fontId="44" fillId="4" borderId="10" xfId="0" applyFont="1" applyFill="1" applyBorder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Fill="1" applyBorder="1" applyAlignment="1">
      <alignment/>
    </xf>
    <xf numFmtId="0" fontId="45" fillId="0" borderId="0" xfId="0" applyFont="1" applyAlignment="1">
      <alignment horizontal="right"/>
    </xf>
    <xf numFmtId="0" fontId="5" fillId="33" borderId="12" xfId="50" applyFont="1" applyFill="1" applyBorder="1" applyAlignment="1">
      <alignment wrapText="1"/>
      <protection/>
    </xf>
    <xf numFmtId="0" fontId="4" fillId="4" borderId="11" xfId="50" applyFont="1" applyFill="1" applyBorder="1">
      <alignment/>
      <protection/>
    </xf>
    <xf numFmtId="0" fontId="4" fillId="4" borderId="10" xfId="50" applyFont="1" applyFill="1" applyBorder="1">
      <alignment/>
      <protection/>
    </xf>
    <xf numFmtId="0" fontId="5" fillId="33" borderId="13" xfId="50" applyFont="1" applyFill="1" applyBorder="1" applyAlignment="1">
      <alignment wrapText="1"/>
      <protection/>
    </xf>
    <xf numFmtId="0" fontId="46" fillId="33" borderId="13" xfId="0" applyFont="1" applyFill="1" applyBorder="1" applyAlignment="1">
      <alignment/>
    </xf>
    <xf numFmtId="0" fontId="5" fillId="33" borderId="13" xfId="50" applyFont="1" applyFill="1" applyBorder="1" applyAlignment="1">
      <alignment horizontal="right"/>
      <protection/>
    </xf>
    <xf numFmtId="0" fontId="5" fillId="4" borderId="10" xfId="50" applyFont="1" applyFill="1" applyBorder="1" applyAlignment="1">
      <alignment wrapText="1"/>
      <protection/>
    </xf>
    <xf numFmtId="0" fontId="47" fillId="34" borderId="0" xfId="0" applyFont="1" applyFill="1" applyAlignment="1">
      <alignment/>
    </xf>
    <xf numFmtId="0" fontId="4" fillId="4" borderId="13" xfId="50" applyFont="1" applyFill="1" applyBorder="1">
      <alignment/>
      <protection/>
    </xf>
    <xf numFmtId="0" fontId="4" fillId="0" borderId="10" xfId="50" applyFont="1" applyFill="1" applyBorder="1">
      <alignment/>
      <protection/>
    </xf>
    <xf numFmtId="0" fontId="4" fillId="0" borderId="10" xfId="50" applyFont="1" applyBorder="1">
      <alignment/>
      <protection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5" fillId="4" borderId="12" xfId="50" applyFont="1" applyFill="1" applyBorder="1" applyAlignment="1">
      <alignment wrapText="1"/>
      <protection/>
    </xf>
    <xf numFmtId="0" fontId="4" fillId="34" borderId="11" xfId="50" applyFont="1" applyFill="1" applyBorder="1">
      <alignment/>
      <protection/>
    </xf>
    <xf numFmtId="0" fontId="5" fillId="33" borderId="10" xfId="50" applyFont="1" applyFill="1" applyBorder="1" applyAlignment="1">
      <alignment horizontal="center"/>
      <protection/>
    </xf>
    <xf numFmtId="0" fontId="5" fillId="33" borderId="11" xfId="50" applyFont="1" applyFill="1" applyBorder="1" applyAlignment="1">
      <alignment horizontal="center"/>
      <protection/>
    </xf>
    <xf numFmtId="0" fontId="4" fillId="0" borderId="15" xfId="50" applyFont="1" applyBorder="1">
      <alignment/>
      <protection/>
    </xf>
    <xf numFmtId="0" fontId="47" fillId="34" borderId="16" xfId="0" applyFont="1" applyFill="1" applyBorder="1" applyAlignment="1">
      <alignment/>
    </xf>
    <xf numFmtId="0" fontId="5" fillId="0" borderId="16" xfId="50" applyFont="1" applyBorder="1">
      <alignment/>
      <protection/>
    </xf>
    <xf numFmtId="0" fontId="46" fillId="34" borderId="16" xfId="0" applyFont="1" applyFill="1" applyBorder="1" applyAlignment="1">
      <alignment/>
    </xf>
    <xf numFmtId="0" fontId="45" fillId="33" borderId="10" xfId="0" applyFont="1" applyFill="1" applyBorder="1" applyAlignment="1">
      <alignment/>
    </xf>
    <xf numFmtId="0" fontId="4" fillId="0" borderId="10" xfId="50" applyFont="1" applyBorder="1" applyAlignment="1">
      <alignment horizontal="left"/>
      <protection/>
    </xf>
    <xf numFmtId="0" fontId="4" fillId="0" borderId="15" xfId="50" applyFont="1" applyBorder="1" applyAlignment="1">
      <alignment horizontal="left"/>
      <protection/>
    </xf>
    <xf numFmtId="0" fontId="5" fillId="0" borderId="16" xfId="50" applyFont="1" applyBorder="1" applyAlignment="1">
      <alignment horizontal="left"/>
      <protection/>
    </xf>
    <xf numFmtId="0" fontId="5" fillId="33" borderId="10" xfId="50" applyFont="1" applyFill="1" applyBorder="1" applyAlignment="1">
      <alignment horizontal="left"/>
      <protection/>
    </xf>
    <xf numFmtId="0" fontId="44" fillId="0" borderId="10" xfId="0" applyFont="1" applyBorder="1" applyAlignment="1">
      <alignment horizontal="left"/>
    </xf>
    <xf numFmtId="0" fontId="45" fillId="33" borderId="10" xfId="0" applyFont="1" applyFill="1" applyBorder="1" applyAlignment="1">
      <alignment horizontal="left"/>
    </xf>
  </cellXfs>
  <cellStyles count="50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 2" xfId="48"/>
    <cellStyle name="Normal 3" xfId="49"/>
    <cellStyle name="Normal 4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76"/>
  <sheetViews>
    <sheetView tabSelected="1" zoomScalePageLayoutView="0" workbookViewId="0" topLeftCell="A1">
      <selection activeCell="D1" sqref="D1"/>
    </sheetView>
  </sheetViews>
  <sheetFormatPr defaultColWidth="9.140625" defaultRowHeight="15"/>
  <cols>
    <col min="1" max="1" width="3.140625" style="0" customWidth="1"/>
    <col min="2" max="2" width="27.28125" style="0" customWidth="1"/>
    <col min="3" max="17" width="10.7109375" style="0" customWidth="1"/>
  </cols>
  <sheetData>
    <row r="1" ht="18.75">
      <c r="A1" s="1" t="s">
        <v>10</v>
      </c>
    </row>
    <row r="3" spans="1:8" ht="15">
      <c r="A3" s="31" t="s">
        <v>7</v>
      </c>
      <c r="B3" s="31" t="s">
        <v>11</v>
      </c>
      <c r="C3" s="31" t="s">
        <v>12</v>
      </c>
      <c r="D3" s="31" t="s">
        <v>13</v>
      </c>
      <c r="E3" s="37" t="s">
        <v>14</v>
      </c>
      <c r="F3" s="37"/>
      <c r="G3" s="37"/>
      <c r="H3" s="31" t="s">
        <v>15</v>
      </c>
    </row>
    <row r="4" spans="1:8" ht="15">
      <c r="A4" s="4" t="s">
        <v>0</v>
      </c>
      <c r="B4" s="5" t="s">
        <v>20</v>
      </c>
      <c r="C4" s="2">
        <v>0</v>
      </c>
      <c r="D4" s="3">
        <v>1</v>
      </c>
      <c r="E4" s="36" t="str">
        <f>REPT(" ",3*C4)&amp;B4</f>
        <v>Product A</v>
      </c>
      <c r="F4" s="36"/>
      <c r="G4" s="36"/>
      <c r="H4" s="6">
        <f>COUNTIF($A$4:$A$12,A4)</f>
        <v>1</v>
      </c>
    </row>
    <row r="5" spans="1:8" ht="15">
      <c r="A5" s="4" t="s">
        <v>1</v>
      </c>
      <c r="B5" s="5" t="s">
        <v>21</v>
      </c>
      <c r="C5" s="2">
        <v>1</v>
      </c>
      <c r="D5" s="2">
        <v>2</v>
      </c>
      <c r="E5" s="36" t="str">
        <f aca="true" t="shared" si="0" ref="E5:E12">REPT(" ",3*C5)&amp;B5</f>
        <v>   Product B</v>
      </c>
      <c r="F5" s="36"/>
      <c r="G5" s="36"/>
      <c r="H5" s="6">
        <f aca="true" t="shared" si="1" ref="H5:H12">COUNTIF($A$4:$A$12,A5)</f>
        <v>1</v>
      </c>
    </row>
    <row r="6" spans="1:8" ht="15">
      <c r="A6" s="4" t="s">
        <v>3</v>
      </c>
      <c r="B6" s="5" t="s">
        <v>22</v>
      </c>
      <c r="C6" s="2">
        <v>2</v>
      </c>
      <c r="D6" s="2">
        <v>2</v>
      </c>
      <c r="E6" s="36" t="str">
        <f t="shared" si="0"/>
        <v>      Product D</v>
      </c>
      <c r="F6" s="36"/>
      <c r="G6" s="36"/>
      <c r="H6" s="6">
        <f t="shared" si="1"/>
        <v>2</v>
      </c>
    </row>
    <row r="7" spans="1:8" ht="15">
      <c r="A7" s="4" t="s">
        <v>4</v>
      </c>
      <c r="B7" s="5" t="s">
        <v>23</v>
      </c>
      <c r="C7" s="2">
        <v>2</v>
      </c>
      <c r="D7" s="2">
        <v>2</v>
      </c>
      <c r="E7" s="36" t="str">
        <f t="shared" si="0"/>
        <v>      Product E</v>
      </c>
      <c r="F7" s="36"/>
      <c r="G7" s="36"/>
      <c r="H7" s="6">
        <f t="shared" si="1"/>
        <v>2</v>
      </c>
    </row>
    <row r="8" spans="1:8" ht="15">
      <c r="A8" s="4" t="s">
        <v>2</v>
      </c>
      <c r="B8" s="5" t="s">
        <v>24</v>
      </c>
      <c r="C8" s="2">
        <v>1</v>
      </c>
      <c r="D8" s="2">
        <v>3</v>
      </c>
      <c r="E8" s="36" t="str">
        <f t="shared" si="0"/>
        <v>   Product C</v>
      </c>
      <c r="F8" s="36"/>
      <c r="G8" s="36"/>
      <c r="H8" s="6">
        <f t="shared" si="1"/>
        <v>1</v>
      </c>
    </row>
    <row r="9" spans="1:8" ht="15">
      <c r="A9" s="4" t="s">
        <v>4</v>
      </c>
      <c r="B9" s="5" t="s">
        <v>23</v>
      </c>
      <c r="C9" s="2">
        <v>2</v>
      </c>
      <c r="D9" s="2">
        <v>2</v>
      </c>
      <c r="E9" s="36" t="str">
        <f t="shared" si="0"/>
        <v>      Product E</v>
      </c>
      <c r="F9" s="36"/>
      <c r="G9" s="36"/>
      <c r="H9" s="6">
        <f t="shared" si="1"/>
        <v>2</v>
      </c>
    </row>
    <row r="10" spans="1:8" ht="15">
      <c r="A10" s="4" t="s">
        <v>5</v>
      </c>
      <c r="B10" s="5" t="s">
        <v>25</v>
      </c>
      <c r="C10" s="2">
        <v>2</v>
      </c>
      <c r="D10" s="2">
        <v>2</v>
      </c>
      <c r="E10" s="36" t="str">
        <f t="shared" si="0"/>
        <v>      Product F</v>
      </c>
      <c r="F10" s="36"/>
      <c r="G10" s="36"/>
      <c r="H10" s="6">
        <f t="shared" si="1"/>
        <v>1</v>
      </c>
    </row>
    <row r="11" spans="1:8" ht="15">
      <c r="A11" s="4" t="s">
        <v>6</v>
      </c>
      <c r="B11" s="5" t="s">
        <v>26</v>
      </c>
      <c r="C11" s="2">
        <v>3</v>
      </c>
      <c r="D11" s="2">
        <v>1</v>
      </c>
      <c r="E11" s="36" t="str">
        <f t="shared" si="0"/>
        <v>         Product G</v>
      </c>
      <c r="F11" s="36"/>
      <c r="G11" s="36"/>
      <c r="H11" s="6">
        <f t="shared" si="1"/>
        <v>1</v>
      </c>
    </row>
    <row r="12" spans="1:8" ht="15">
      <c r="A12" s="4" t="s">
        <v>3</v>
      </c>
      <c r="B12" s="5" t="s">
        <v>22</v>
      </c>
      <c r="C12" s="2">
        <v>3</v>
      </c>
      <c r="D12" s="2">
        <v>2</v>
      </c>
      <c r="E12" s="36" t="str">
        <f t="shared" si="0"/>
        <v>         Product D</v>
      </c>
      <c r="F12" s="36"/>
      <c r="G12" s="36"/>
      <c r="H12" s="6">
        <f t="shared" si="1"/>
        <v>2</v>
      </c>
    </row>
    <row r="13" spans="7:8" ht="15">
      <c r="G13" s="8" t="s">
        <v>8</v>
      </c>
      <c r="H13" s="7">
        <f>COUNTIF(H4:H12,1)+COUNTIF(H4:H12,2)/2+COUNTIF(H4:H12,3)/3+COUNTIF(H4:H12,4)/4</f>
        <v>7</v>
      </c>
    </row>
    <row r="15" spans="1:24" ht="15" customHeight="1">
      <c r="A15" s="9" t="s">
        <v>0</v>
      </c>
      <c r="B15" s="12"/>
      <c r="C15" s="13"/>
      <c r="D15" s="14" t="s">
        <v>16</v>
      </c>
      <c r="E15" s="15">
        <v>1</v>
      </c>
      <c r="F15" s="14" t="s">
        <v>17</v>
      </c>
      <c r="G15" s="15">
        <v>0</v>
      </c>
      <c r="H15" s="14" t="s">
        <v>18</v>
      </c>
      <c r="I15" s="15">
        <v>1</v>
      </c>
      <c r="J15" s="14" t="s">
        <v>19</v>
      </c>
      <c r="K15" s="23">
        <v>80</v>
      </c>
      <c r="L15" s="20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2"/>
    </row>
    <row r="16" spans="1:24" ht="15">
      <c r="A16" s="35" t="s">
        <v>9</v>
      </c>
      <c r="B16" s="35"/>
      <c r="C16" s="25">
        <v>0</v>
      </c>
      <c r="D16" s="25">
        <v>1</v>
      </c>
      <c r="E16" s="25">
        <v>2</v>
      </c>
      <c r="F16" s="25">
        <v>3</v>
      </c>
      <c r="G16" s="25">
        <v>4</v>
      </c>
      <c r="H16" s="25">
        <v>5</v>
      </c>
      <c r="I16" s="25">
        <v>6</v>
      </c>
      <c r="J16" s="25">
        <v>7</v>
      </c>
      <c r="K16" s="25">
        <v>8</v>
      </c>
      <c r="L16" s="26">
        <v>9</v>
      </c>
      <c r="M16" s="26">
        <v>10</v>
      </c>
      <c r="N16" s="26">
        <v>11</v>
      </c>
      <c r="O16" s="26">
        <v>12</v>
      </c>
      <c r="P16" s="26">
        <v>13</v>
      </c>
      <c r="Q16" s="26">
        <v>14</v>
      </c>
      <c r="R16" s="26">
        <v>15</v>
      </c>
      <c r="S16" s="26">
        <v>16</v>
      </c>
      <c r="T16" s="26">
        <v>17</v>
      </c>
      <c r="U16" s="26">
        <v>18</v>
      </c>
      <c r="V16" s="26">
        <v>19</v>
      </c>
      <c r="W16" s="26">
        <v>20</v>
      </c>
      <c r="X16" s="26">
        <v>21</v>
      </c>
    </row>
    <row r="17" spans="1:24" ht="15">
      <c r="A17" s="32" t="s">
        <v>30</v>
      </c>
      <c r="B17" s="32"/>
      <c r="C17" s="16"/>
      <c r="D17" s="10"/>
      <c r="E17" s="10"/>
      <c r="F17" s="10"/>
      <c r="G17" s="10"/>
      <c r="H17" s="10">
        <v>50</v>
      </c>
      <c r="I17" s="10"/>
      <c r="J17" s="10"/>
      <c r="K17" s="10">
        <v>50</v>
      </c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</row>
    <row r="18" spans="1:24" ht="15">
      <c r="A18" s="32" t="s">
        <v>27</v>
      </c>
      <c r="B18" s="32"/>
      <c r="C18" s="16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</row>
    <row r="19" spans="1:24" ht="15">
      <c r="A19" s="32" t="s">
        <v>28</v>
      </c>
      <c r="B19" s="32"/>
      <c r="C19" s="17">
        <v>10</v>
      </c>
      <c r="D19" s="19">
        <f>C18+C19+C21-C17</f>
        <v>10</v>
      </c>
      <c r="E19" s="19">
        <f aca="true" t="shared" si="2" ref="E19:X19">D18+D19+D21-D17</f>
        <v>10</v>
      </c>
      <c r="F19" s="19">
        <f>E18+E19+E21-E17</f>
        <v>10</v>
      </c>
      <c r="G19" s="19">
        <f t="shared" si="2"/>
        <v>10</v>
      </c>
      <c r="H19" s="19">
        <f t="shared" si="2"/>
        <v>10</v>
      </c>
      <c r="I19" s="19">
        <f t="shared" si="2"/>
        <v>40</v>
      </c>
      <c r="J19" s="19">
        <f t="shared" si="2"/>
        <v>40</v>
      </c>
      <c r="K19" s="19">
        <f t="shared" si="2"/>
        <v>40</v>
      </c>
      <c r="L19" s="19">
        <f t="shared" si="2"/>
        <v>70</v>
      </c>
      <c r="M19" s="19">
        <f t="shared" si="2"/>
        <v>70</v>
      </c>
      <c r="N19" s="19">
        <f t="shared" si="2"/>
        <v>70</v>
      </c>
      <c r="O19" s="19">
        <f t="shared" si="2"/>
        <v>70</v>
      </c>
      <c r="P19" s="19">
        <f t="shared" si="2"/>
        <v>70</v>
      </c>
      <c r="Q19" s="19">
        <f t="shared" si="2"/>
        <v>70</v>
      </c>
      <c r="R19" s="19">
        <f t="shared" si="2"/>
        <v>70</v>
      </c>
      <c r="S19" s="19">
        <f t="shared" si="2"/>
        <v>70</v>
      </c>
      <c r="T19" s="19">
        <f t="shared" si="2"/>
        <v>70</v>
      </c>
      <c r="U19" s="19">
        <f t="shared" si="2"/>
        <v>70</v>
      </c>
      <c r="V19" s="19">
        <f t="shared" si="2"/>
        <v>70</v>
      </c>
      <c r="W19" s="19">
        <f t="shared" si="2"/>
        <v>70</v>
      </c>
      <c r="X19" s="19">
        <f t="shared" si="2"/>
        <v>70</v>
      </c>
    </row>
    <row r="20" spans="1:24" ht="15">
      <c r="A20" s="32" t="s">
        <v>29</v>
      </c>
      <c r="B20" s="32"/>
      <c r="C20" s="16"/>
      <c r="D20" s="19">
        <f>MAX(D17-D18-D19+$G$15,0)</f>
        <v>0</v>
      </c>
      <c r="E20" s="19">
        <f aca="true" t="shared" si="3" ref="E20:Q20">MAX(E17-E18-E19+$G$15,0)</f>
        <v>0</v>
      </c>
      <c r="F20" s="19">
        <f t="shared" si="3"/>
        <v>0</v>
      </c>
      <c r="G20" s="19">
        <f t="shared" si="3"/>
        <v>0</v>
      </c>
      <c r="H20" s="19">
        <f t="shared" si="3"/>
        <v>40</v>
      </c>
      <c r="I20" s="19">
        <f t="shared" si="3"/>
        <v>0</v>
      </c>
      <c r="J20" s="19">
        <f t="shared" si="3"/>
        <v>0</v>
      </c>
      <c r="K20" s="19">
        <f t="shared" si="3"/>
        <v>10</v>
      </c>
      <c r="L20" s="19">
        <f t="shared" si="3"/>
        <v>0</v>
      </c>
      <c r="M20" s="19">
        <f t="shared" si="3"/>
        <v>0</v>
      </c>
      <c r="N20" s="19">
        <f t="shared" si="3"/>
        <v>0</v>
      </c>
      <c r="O20" s="19">
        <f t="shared" si="3"/>
        <v>0</v>
      </c>
      <c r="P20" s="19">
        <f t="shared" si="3"/>
        <v>0</v>
      </c>
      <c r="Q20" s="19">
        <f t="shared" si="3"/>
        <v>0</v>
      </c>
      <c r="R20" s="19">
        <f aca="true" t="shared" si="4" ref="R20:X20">MAX(R17-R18-R19+$G$15,0)</f>
        <v>0</v>
      </c>
      <c r="S20" s="19">
        <f t="shared" si="4"/>
        <v>0</v>
      </c>
      <c r="T20" s="19">
        <f t="shared" si="4"/>
        <v>0</v>
      </c>
      <c r="U20" s="19">
        <f t="shared" si="4"/>
        <v>0</v>
      </c>
      <c r="V20" s="19">
        <f t="shared" si="4"/>
        <v>0</v>
      </c>
      <c r="W20" s="19">
        <f t="shared" si="4"/>
        <v>0</v>
      </c>
      <c r="X20" s="19">
        <f t="shared" si="4"/>
        <v>0</v>
      </c>
    </row>
    <row r="21" spans="1:24" ht="15">
      <c r="A21" s="33" t="s">
        <v>32</v>
      </c>
      <c r="B21" s="33"/>
      <c r="C21" s="16"/>
      <c r="D21" s="27">
        <f>IF(D20&gt;0,IF(ROUNDUP(D20/$I15,0)*$I15&gt;=$K15,ROUNDUP(D20/$I15,0),ROUNDUP($K15/$I15,0))*$I15,0)</f>
        <v>0</v>
      </c>
      <c r="E21" s="27">
        <f aca="true" t="shared" si="5" ref="E21:P21">IF(E20&gt;0,IF(ROUNDUP(E20/$I15,0)*$I15&gt;=$K15,ROUNDUP(E20/$I15,0),ROUNDUP($K15/$I15,0))*$I15,0)</f>
        <v>0</v>
      </c>
      <c r="F21" s="27">
        <f t="shared" si="5"/>
        <v>0</v>
      </c>
      <c r="G21" s="27">
        <f t="shared" si="5"/>
        <v>0</v>
      </c>
      <c r="H21" s="27">
        <f t="shared" si="5"/>
        <v>80</v>
      </c>
      <c r="I21" s="27">
        <f t="shared" si="5"/>
        <v>0</v>
      </c>
      <c r="J21" s="27">
        <f t="shared" si="5"/>
        <v>0</v>
      </c>
      <c r="K21" s="27">
        <f t="shared" si="5"/>
        <v>80</v>
      </c>
      <c r="L21" s="27">
        <f t="shared" si="5"/>
        <v>0</v>
      </c>
      <c r="M21" s="27">
        <f t="shared" si="5"/>
        <v>0</v>
      </c>
      <c r="N21" s="27">
        <f t="shared" si="5"/>
        <v>0</v>
      </c>
      <c r="O21" s="27">
        <f t="shared" si="5"/>
        <v>0</v>
      </c>
      <c r="P21" s="27">
        <f t="shared" si="5"/>
        <v>0</v>
      </c>
      <c r="Q21" s="27">
        <f aca="true" t="shared" si="6" ref="Q21:X21">IF(Q20&gt;0,IF(ROUNDUP(Q20/$I15,0)*$I15&gt;=$K15,ROUNDUP(Q20/$I15,0),ROUNDUP($K15/$I15,0))*$I15,0)</f>
        <v>0</v>
      </c>
      <c r="R21" s="27">
        <f t="shared" si="6"/>
        <v>0</v>
      </c>
      <c r="S21" s="27">
        <f t="shared" si="6"/>
        <v>0</v>
      </c>
      <c r="T21" s="27">
        <f t="shared" si="6"/>
        <v>0</v>
      </c>
      <c r="U21" s="27">
        <f t="shared" si="6"/>
        <v>0</v>
      </c>
      <c r="V21" s="27">
        <f t="shared" si="6"/>
        <v>0</v>
      </c>
      <c r="W21" s="27">
        <f t="shared" si="6"/>
        <v>0</v>
      </c>
      <c r="X21" s="27">
        <f t="shared" si="6"/>
        <v>0</v>
      </c>
    </row>
    <row r="22" spans="1:24" ht="15.75" thickBot="1">
      <c r="A22" s="34" t="s">
        <v>31</v>
      </c>
      <c r="B22" s="34"/>
      <c r="C22" s="28"/>
      <c r="D22" s="29">
        <f>INDEX(D21:AE21,1,$E15+1)</f>
        <v>0</v>
      </c>
      <c r="E22" s="29">
        <f>INDEX(E21:AF21,1,$E15+1)</f>
        <v>0</v>
      </c>
      <c r="F22" s="29">
        <f aca="true" t="shared" si="7" ref="F22:P22">INDEX(F21:AG21,1,$E15+1)</f>
        <v>0</v>
      </c>
      <c r="G22" s="29">
        <f t="shared" si="7"/>
        <v>80</v>
      </c>
      <c r="H22" s="29">
        <f t="shared" si="7"/>
        <v>0</v>
      </c>
      <c r="I22" s="29">
        <f>INDEX(I21:AJ21,1,$E15+1)</f>
        <v>0</v>
      </c>
      <c r="J22" s="29">
        <f t="shared" si="7"/>
        <v>80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7"/>
        <v>0</v>
      </c>
      <c r="O22" s="29">
        <f t="shared" si="7"/>
        <v>0</v>
      </c>
      <c r="P22" s="29">
        <f t="shared" si="7"/>
        <v>0</v>
      </c>
      <c r="Q22" s="29">
        <f aca="true" t="shared" si="8" ref="Q22:X22">INDEX(Q21:AR21,1,$E15+1)</f>
        <v>0</v>
      </c>
      <c r="R22" s="29">
        <f t="shared" si="8"/>
        <v>0</v>
      </c>
      <c r="S22" s="29">
        <f t="shared" si="8"/>
        <v>0</v>
      </c>
      <c r="T22" s="29">
        <f t="shared" si="8"/>
        <v>0</v>
      </c>
      <c r="U22" s="29">
        <f t="shared" si="8"/>
        <v>0</v>
      </c>
      <c r="V22" s="29">
        <f t="shared" si="8"/>
        <v>0</v>
      </c>
      <c r="W22" s="29">
        <f t="shared" si="8"/>
        <v>0</v>
      </c>
      <c r="X22" s="29">
        <f t="shared" si="8"/>
        <v>0</v>
      </c>
    </row>
    <row r="24" spans="1:24" ht="15">
      <c r="A24" s="9" t="s">
        <v>1</v>
      </c>
      <c r="B24" s="12"/>
      <c r="C24" s="13"/>
      <c r="D24" s="14" t="s">
        <v>16</v>
      </c>
      <c r="E24" s="15">
        <v>2</v>
      </c>
      <c r="F24" s="14" t="s">
        <v>17</v>
      </c>
      <c r="G24" s="15">
        <v>0</v>
      </c>
      <c r="H24" s="14" t="s">
        <v>18</v>
      </c>
      <c r="I24" s="15">
        <v>1</v>
      </c>
      <c r="J24" s="14" t="s">
        <v>19</v>
      </c>
      <c r="K24" s="23">
        <v>0</v>
      </c>
      <c r="L24" s="20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2"/>
    </row>
    <row r="25" spans="1:24" ht="15">
      <c r="A25" s="35" t="s">
        <v>9</v>
      </c>
      <c r="B25" s="35"/>
      <c r="C25" s="25">
        <v>0</v>
      </c>
      <c r="D25" s="25">
        <v>1</v>
      </c>
      <c r="E25" s="25">
        <v>2</v>
      </c>
      <c r="F25" s="25">
        <v>3</v>
      </c>
      <c r="G25" s="25">
        <v>4</v>
      </c>
      <c r="H25" s="25">
        <v>5</v>
      </c>
      <c r="I25" s="25">
        <v>6</v>
      </c>
      <c r="J25" s="25">
        <v>7</v>
      </c>
      <c r="K25" s="25">
        <v>8</v>
      </c>
      <c r="L25" s="26">
        <v>9</v>
      </c>
      <c r="M25" s="26">
        <v>10</v>
      </c>
      <c r="N25" s="26">
        <v>11</v>
      </c>
      <c r="O25" s="26">
        <v>12</v>
      </c>
      <c r="P25" s="26">
        <v>13</v>
      </c>
      <c r="Q25" s="26">
        <v>14</v>
      </c>
      <c r="R25" s="26">
        <v>15</v>
      </c>
      <c r="S25" s="26">
        <v>16</v>
      </c>
      <c r="T25" s="26">
        <v>17</v>
      </c>
      <c r="U25" s="26">
        <v>18</v>
      </c>
      <c r="V25" s="26">
        <v>19</v>
      </c>
      <c r="W25" s="26">
        <v>20</v>
      </c>
      <c r="X25" s="26">
        <v>21</v>
      </c>
    </row>
    <row r="26" spans="1:24" ht="15">
      <c r="A26" s="32" t="s">
        <v>30</v>
      </c>
      <c r="B26" s="32"/>
      <c r="C26" s="16"/>
      <c r="D26" s="24">
        <f>D22*$D$5</f>
        <v>0</v>
      </c>
      <c r="E26" s="24">
        <f aca="true" t="shared" si="9" ref="E26:X26">E22*$D$5</f>
        <v>0</v>
      </c>
      <c r="F26" s="24">
        <f t="shared" si="9"/>
        <v>0</v>
      </c>
      <c r="G26" s="24">
        <f t="shared" si="9"/>
        <v>160</v>
      </c>
      <c r="H26" s="24">
        <f t="shared" si="9"/>
        <v>0</v>
      </c>
      <c r="I26" s="24">
        <f t="shared" si="9"/>
        <v>0</v>
      </c>
      <c r="J26" s="24">
        <f t="shared" si="9"/>
        <v>160</v>
      </c>
      <c r="K26" s="24">
        <f t="shared" si="9"/>
        <v>0</v>
      </c>
      <c r="L26" s="24">
        <f t="shared" si="9"/>
        <v>0</v>
      </c>
      <c r="M26" s="24">
        <f t="shared" si="9"/>
        <v>0</v>
      </c>
      <c r="N26" s="24">
        <f t="shared" si="9"/>
        <v>0</v>
      </c>
      <c r="O26" s="24">
        <f t="shared" si="9"/>
        <v>0</v>
      </c>
      <c r="P26" s="24">
        <f t="shared" si="9"/>
        <v>0</v>
      </c>
      <c r="Q26" s="24">
        <f t="shared" si="9"/>
        <v>0</v>
      </c>
      <c r="R26" s="24">
        <f t="shared" si="9"/>
        <v>0</v>
      </c>
      <c r="S26" s="24">
        <f t="shared" si="9"/>
        <v>0</v>
      </c>
      <c r="T26" s="24">
        <f t="shared" si="9"/>
        <v>0</v>
      </c>
      <c r="U26" s="24">
        <f t="shared" si="9"/>
        <v>0</v>
      </c>
      <c r="V26" s="24">
        <f t="shared" si="9"/>
        <v>0</v>
      </c>
      <c r="W26" s="24">
        <f t="shared" si="9"/>
        <v>0</v>
      </c>
      <c r="X26" s="24">
        <f t="shared" si="9"/>
        <v>0</v>
      </c>
    </row>
    <row r="27" spans="1:24" ht="15">
      <c r="A27" s="32" t="s">
        <v>27</v>
      </c>
      <c r="B27" s="32"/>
      <c r="C27" s="16"/>
      <c r="D27" s="11"/>
      <c r="E27" s="11"/>
      <c r="F27" s="11"/>
      <c r="G27" s="11"/>
      <c r="H27" s="11"/>
      <c r="I27" s="11">
        <v>80</v>
      </c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</row>
    <row r="28" spans="1:24" ht="15">
      <c r="A28" s="32" t="s">
        <v>28</v>
      </c>
      <c r="B28" s="32"/>
      <c r="C28" s="17">
        <v>0</v>
      </c>
      <c r="D28" s="19">
        <f>C27+C28+C30-C26</f>
        <v>0</v>
      </c>
      <c r="E28" s="19">
        <f>D27+D28+D30-D26</f>
        <v>0</v>
      </c>
      <c r="F28" s="19">
        <f>E27+E28+E30-E26</f>
        <v>0</v>
      </c>
      <c r="G28" s="19">
        <f aca="true" t="shared" si="10" ref="G28:X28">F27+F28+F30-F26</f>
        <v>0</v>
      </c>
      <c r="H28" s="19">
        <f t="shared" si="10"/>
        <v>0</v>
      </c>
      <c r="I28" s="19">
        <f t="shared" si="10"/>
        <v>0</v>
      </c>
      <c r="J28" s="19">
        <f t="shared" si="10"/>
        <v>80</v>
      </c>
      <c r="K28" s="19">
        <f t="shared" si="10"/>
        <v>0</v>
      </c>
      <c r="L28" s="19">
        <f t="shared" si="10"/>
        <v>0</v>
      </c>
      <c r="M28" s="19">
        <f t="shared" si="10"/>
        <v>0</v>
      </c>
      <c r="N28" s="19">
        <f t="shared" si="10"/>
        <v>0</v>
      </c>
      <c r="O28" s="19">
        <f t="shared" si="10"/>
        <v>0</v>
      </c>
      <c r="P28" s="19">
        <f t="shared" si="10"/>
        <v>0</v>
      </c>
      <c r="Q28" s="19">
        <f t="shared" si="10"/>
        <v>0</v>
      </c>
      <c r="R28" s="19">
        <f t="shared" si="10"/>
        <v>0</v>
      </c>
      <c r="S28" s="19">
        <f t="shared" si="10"/>
        <v>0</v>
      </c>
      <c r="T28" s="19">
        <f t="shared" si="10"/>
        <v>0</v>
      </c>
      <c r="U28" s="19">
        <f t="shared" si="10"/>
        <v>0</v>
      </c>
      <c r="V28" s="19">
        <f t="shared" si="10"/>
        <v>0</v>
      </c>
      <c r="W28" s="19">
        <f t="shared" si="10"/>
        <v>0</v>
      </c>
      <c r="X28" s="19">
        <f t="shared" si="10"/>
        <v>0</v>
      </c>
    </row>
    <row r="29" spans="1:24" ht="15">
      <c r="A29" s="32" t="s">
        <v>29</v>
      </c>
      <c r="B29" s="32"/>
      <c r="C29" s="16"/>
      <c r="D29" s="19">
        <f aca="true" t="shared" si="11" ref="D29:X29">MAX(D26-D27-D28+$G$15,0)</f>
        <v>0</v>
      </c>
      <c r="E29" s="19">
        <f t="shared" si="11"/>
        <v>0</v>
      </c>
      <c r="F29" s="19">
        <f t="shared" si="11"/>
        <v>0</v>
      </c>
      <c r="G29" s="19">
        <f t="shared" si="11"/>
        <v>160</v>
      </c>
      <c r="H29" s="19">
        <f t="shared" si="11"/>
        <v>0</v>
      </c>
      <c r="I29" s="19">
        <f t="shared" si="11"/>
        <v>0</v>
      </c>
      <c r="J29" s="19">
        <f t="shared" si="11"/>
        <v>80</v>
      </c>
      <c r="K29" s="19">
        <f t="shared" si="11"/>
        <v>0</v>
      </c>
      <c r="L29" s="19">
        <f t="shared" si="11"/>
        <v>0</v>
      </c>
      <c r="M29" s="19">
        <f t="shared" si="11"/>
        <v>0</v>
      </c>
      <c r="N29" s="19">
        <f t="shared" si="11"/>
        <v>0</v>
      </c>
      <c r="O29" s="19">
        <f t="shared" si="11"/>
        <v>0</v>
      </c>
      <c r="P29" s="19">
        <f t="shared" si="11"/>
        <v>0</v>
      </c>
      <c r="Q29" s="19">
        <f t="shared" si="11"/>
        <v>0</v>
      </c>
      <c r="R29" s="19">
        <f t="shared" si="11"/>
        <v>0</v>
      </c>
      <c r="S29" s="19">
        <f t="shared" si="11"/>
        <v>0</v>
      </c>
      <c r="T29" s="19">
        <f t="shared" si="11"/>
        <v>0</v>
      </c>
      <c r="U29" s="19">
        <f t="shared" si="11"/>
        <v>0</v>
      </c>
      <c r="V29" s="19">
        <f t="shared" si="11"/>
        <v>0</v>
      </c>
      <c r="W29" s="19">
        <f t="shared" si="11"/>
        <v>0</v>
      </c>
      <c r="X29" s="19">
        <f t="shared" si="11"/>
        <v>0</v>
      </c>
    </row>
    <row r="30" spans="1:24" ht="15">
      <c r="A30" s="33" t="s">
        <v>32</v>
      </c>
      <c r="B30" s="33"/>
      <c r="C30" s="16"/>
      <c r="D30" s="27">
        <f aca="true" t="shared" si="12" ref="D30:X30">IF(D29&gt;0,IF(ROUNDUP(D29/$I24,0)*$I24&gt;=$K24,ROUNDUP(D29/$I24,0),ROUNDUP($K24/$I24,0))*$I24,0)</f>
        <v>0</v>
      </c>
      <c r="E30" s="27">
        <f t="shared" si="12"/>
        <v>0</v>
      </c>
      <c r="F30" s="27">
        <f t="shared" si="12"/>
        <v>0</v>
      </c>
      <c r="G30" s="27">
        <f t="shared" si="12"/>
        <v>160</v>
      </c>
      <c r="H30" s="27">
        <f t="shared" si="12"/>
        <v>0</v>
      </c>
      <c r="I30" s="27">
        <f t="shared" si="12"/>
        <v>0</v>
      </c>
      <c r="J30" s="27">
        <f t="shared" si="12"/>
        <v>80</v>
      </c>
      <c r="K30" s="27">
        <f t="shared" si="12"/>
        <v>0</v>
      </c>
      <c r="L30" s="27">
        <f t="shared" si="12"/>
        <v>0</v>
      </c>
      <c r="M30" s="27">
        <f t="shared" si="12"/>
        <v>0</v>
      </c>
      <c r="N30" s="27">
        <f t="shared" si="12"/>
        <v>0</v>
      </c>
      <c r="O30" s="27">
        <f t="shared" si="12"/>
        <v>0</v>
      </c>
      <c r="P30" s="27">
        <f t="shared" si="12"/>
        <v>0</v>
      </c>
      <c r="Q30" s="27">
        <f t="shared" si="12"/>
        <v>0</v>
      </c>
      <c r="R30" s="27">
        <f t="shared" si="12"/>
        <v>0</v>
      </c>
      <c r="S30" s="27">
        <f t="shared" si="12"/>
        <v>0</v>
      </c>
      <c r="T30" s="27">
        <f t="shared" si="12"/>
        <v>0</v>
      </c>
      <c r="U30" s="27">
        <f t="shared" si="12"/>
        <v>0</v>
      </c>
      <c r="V30" s="27">
        <f t="shared" si="12"/>
        <v>0</v>
      </c>
      <c r="W30" s="27">
        <f t="shared" si="12"/>
        <v>0</v>
      </c>
      <c r="X30" s="27">
        <f t="shared" si="12"/>
        <v>0</v>
      </c>
    </row>
    <row r="31" spans="1:24" ht="15.75" thickBot="1">
      <c r="A31" s="34" t="s">
        <v>31</v>
      </c>
      <c r="B31" s="34"/>
      <c r="C31" s="30"/>
      <c r="D31" s="29">
        <f aca="true" t="shared" si="13" ref="D31:X31">INDEX(D30:AE30,1,$E24+1)</f>
        <v>0</v>
      </c>
      <c r="E31" s="29">
        <f t="shared" si="13"/>
        <v>160</v>
      </c>
      <c r="F31" s="29">
        <f t="shared" si="13"/>
        <v>0</v>
      </c>
      <c r="G31" s="29">
        <f t="shared" si="13"/>
        <v>0</v>
      </c>
      <c r="H31" s="29">
        <f t="shared" si="13"/>
        <v>80</v>
      </c>
      <c r="I31" s="29">
        <f t="shared" si="13"/>
        <v>0</v>
      </c>
      <c r="J31" s="29">
        <f t="shared" si="13"/>
        <v>0</v>
      </c>
      <c r="K31" s="29">
        <f t="shared" si="13"/>
        <v>0</v>
      </c>
      <c r="L31" s="29">
        <f t="shared" si="13"/>
        <v>0</v>
      </c>
      <c r="M31" s="29">
        <f t="shared" si="13"/>
        <v>0</v>
      </c>
      <c r="N31" s="29">
        <f t="shared" si="13"/>
        <v>0</v>
      </c>
      <c r="O31" s="29">
        <f t="shared" si="13"/>
        <v>0</v>
      </c>
      <c r="P31" s="29">
        <f t="shared" si="13"/>
        <v>0</v>
      </c>
      <c r="Q31" s="29">
        <f t="shared" si="13"/>
        <v>0</v>
      </c>
      <c r="R31" s="29">
        <f t="shared" si="13"/>
        <v>0</v>
      </c>
      <c r="S31" s="29">
        <f t="shared" si="13"/>
        <v>0</v>
      </c>
      <c r="T31" s="29">
        <f t="shared" si="13"/>
        <v>0</v>
      </c>
      <c r="U31" s="29">
        <f t="shared" si="13"/>
        <v>0</v>
      </c>
      <c r="V31" s="29">
        <f t="shared" si="13"/>
        <v>0</v>
      </c>
      <c r="W31" s="29">
        <f t="shared" si="13"/>
        <v>0</v>
      </c>
      <c r="X31" s="29">
        <f t="shared" si="13"/>
        <v>0</v>
      </c>
    </row>
    <row r="33" spans="1:24" ht="15">
      <c r="A33" s="9" t="s">
        <v>2</v>
      </c>
      <c r="B33" s="12"/>
      <c r="C33" s="13"/>
      <c r="D33" s="14" t="s">
        <v>16</v>
      </c>
      <c r="E33" s="15">
        <v>1</v>
      </c>
      <c r="F33" s="14" t="s">
        <v>17</v>
      </c>
      <c r="G33" s="15">
        <v>0</v>
      </c>
      <c r="H33" s="14" t="s">
        <v>18</v>
      </c>
      <c r="I33" s="15">
        <v>10</v>
      </c>
      <c r="J33" s="14" t="s">
        <v>19</v>
      </c>
      <c r="K33" s="23">
        <v>5</v>
      </c>
      <c r="L33" s="20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2"/>
    </row>
    <row r="34" spans="1:24" ht="15">
      <c r="A34" s="35" t="s">
        <v>9</v>
      </c>
      <c r="B34" s="35"/>
      <c r="C34" s="25">
        <v>0</v>
      </c>
      <c r="D34" s="25">
        <v>1</v>
      </c>
      <c r="E34" s="25">
        <v>2</v>
      </c>
      <c r="F34" s="25">
        <v>3</v>
      </c>
      <c r="G34" s="25">
        <v>4</v>
      </c>
      <c r="H34" s="25">
        <v>5</v>
      </c>
      <c r="I34" s="25">
        <v>6</v>
      </c>
      <c r="J34" s="25">
        <v>7</v>
      </c>
      <c r="K34" s="25">
        <v>8</v>
      </c>
      <c r="L34" s="26">
        <v>9</v>
      </c>
      <c r="M34" s="26">
        <v>10</v>
      </c>
      <c r="N34" s="26">
        <v>11</v>
      </c>
      <c r="O34" s="26">
        <v>12</v>
      </c>
      <c r="P34" s="26">
        <v>13</v>
      </c>
      <c r="Q34" s="26">
        <v>14</v>
      </c>
      <c r="R34" s="26">
        <v>15</v>
      </c>
      <c r="S34" s="26">
        <v>16</v>
      </c>
      <c r="T34" s="26">
        <v>17</v>
      </c>
      <c r="U34" s="26">
        <v>18</v>
      </c>
      <c r="V34" s="26">
        <v>19</v>
      </c>
      <c r="W34" s="26">
        <v>20</v>
      </c>
      <c r="X34" s="26">
        <v>21</v>
      </c>
    </row>
    <row r="35" spans="1:24" ht="15">
      <c r="A35" s="32" t="s">
        <v>30</v>
      </c>
      <c r="B35" s="32"/>
      <c r="C35" s="16"/>
      <c r="D35" s="24">
        <f>D22*$D$8</f>
        <v>0</v>
      </c>
      <c r="E35" s="24">
        <f aca="true" t="shared" si="14" ref="E35:X35">E22*$D$8</f>
        <v>0</v>
      </c>
      <c r="F35" s="24">
        <f t="shared" si="14"/>
        <v>0</v>
      </c>
      <c r="G35" s="24">
        <f t="shared" si="14"/>
        <v>240</v>
      </c>
      <c r="H35" s="24">
        <f t="shared" si="14"/>
        <v>0</v>
      </c>
      <c r="I35" s="24">
        <f t="shared" si="14"/>
        <v>0</v>
      </c>
      <c r="J35" s="24">
        <f t="shared" si="14"/>
        <v>240</v>
      </c>
      <c r="K35" s="24">
        <f t="shared" si="14"/>
        <v>0</v>
      </c>
      <c r="L35" s="24">
        <f t="shared" si="14"/>
        <v>0</v>
      </c>
      <c r="M35" s="24">
        <f t="shared" si="14"/>
        <v>0</v>
      </c>
      <c r="N35" s="24">
        <f t="shared" si="14"/>
        <v>0</v>
      </c>
      <c r="O35" s="24">
        <f t="shared" si="14"/>
        <v>0</v>
      </c>
      <c r="P35" s="24">
        <f t="shared" si="14"/>
        <v>0</v>
      </c>
      <c r="Q35" s="24">
        <f t="shared" si="14"/>
        <v>0</v>
      </c>
      <c r="R35" s="24">
        <f t="shared" si="14"/>
        <v>0</v>
      </c>
      <c r="S35" s="24">
        <f t="shared" si="14"/>
        <v>0</v>
      </c>
      <c r="T35" s="24">
        <f t="shared" si="14"/>
        <v>0</v>
      </c>
      <c r="U35" s="24">
        <f t="shared" si="14"/>
        <v>0</v>
      </c>
      <c r="V35" s="24">
        <f t="shared" si="14"/>
        <v>0</v>
      </c>
      <c r="W35" s="24">
        <f t="shared" si="14"/>
        <v>0</v>
      </c>
      <c r="X35" s="24">
        <f t="shared" si="14"/>
        <v>0</v>
      </c>
    </row>
    <row r="36" spans="1:24" ht="15">
      <c r="A36" s="32" t="s">
        <v>27</v>
      </c>
      <c r="B36" s="32"/>
      <c r="C36" s="16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</row>
    <row r="37" spans="1:24" ht="15">
      <c r="A37" s="32" t="s">
        <v>28</v>
      </c>
      <c r="B37" s="32"/>
      <c r="C37" s="17">
        <v>0</v>
      </c>
      <c r="D37" s="19">
        <f>C36+C37+C39-C35</f>
        <v>0</v>
      </c>
      <c r="E37" s="19">
        <f>D36+D37+D39-D35</f>
        <v>0</v>
      </c>
      <c r="F37" s="19">
        <f>E36+E37+E39-E35</f>
        <v>0</v>
      </c>
      <c r="G37" s="19">
        <f aca="true" t="shared" si="15" ref="G37:X37">F36+F37+F39-F35</f>
        <v>0</v>
      </c>
      <c r="H37" s="19">
        <f t="shared" si="15"/>
        <v>0</v>
      </c>
      <c r="I37" s="19">
        <f t="shared" si="15"/>
        <v>0</v>
      </c>
      <c r="J37" s="19">
        <f t="shared" si="15"/>
        <v>0</v>
      </c>
      <c r="K37" s="19">
        <f t="shared" si="15"/>
        <v>0</v>
      </c>
      <c r="L37" s="19">
        <f t="shared" si="15"/>
        <v>0</v>
      </c>
      <c r="M37" s="19">
        <f t="shared" si="15"/>
        <v>0</v>
      </c>
      <c r="N37" s="19">
        <f t="shared" si="15"/>
        <v>0</v>
      </c>
      <c r="O37" s="19">
        <f t="shared" si="15"/>
        <v>0</v>
      </c>
      <c r="P37" s="19">
        <f t="shared" si="15"/>
        <v>0</v>
      </c>
      <c r="Q37" s="19">
        <f t="shared" si="15"/>
        <v>0</v>
      </c>
      <c r="R37" s="19">
        <f t="shared" si="15"/>
        <v>0</v>
      </c>
      <c r="S37" s="19">
        <f t="shared" si="15"/>
        <v>0</v>
      </c>
      <c r="T37" s="19">
        <f t="shared" si="15"/>
        <v>0</v>
      </c>
      <c r="U37" s="19">
        <f t="shared" si="15"/>
        <v>0</v>
      </c>
      <c r="V37" s="19">
        <f t="shared" si="15"/>
        <v>0</v>
      </c>
      <c r="W37" s="19">
        <f t="shared" si="15"/>
        <v>0</v>
      </c>
      <c r="X37" s="19">
        <f t="shared" si="15"/>
        <v>0</v>
      </c>
    </row>
    <row r="38" spans="1:24" ht="15">
      <c r="A38" s="32" t="s">
        <v>29</v>
      </c>
      <c r="B38" s="32"/>
      <c r="C38" s="16"/>
      <c r="D38" s="19">
        <f aca="true" t="shared" si="16" ref="D38:X38">MAX(D35-D36-D37+$G$15,0)</f>
        <v>0</v>
      </c>
      <c r="E38" s="19">
        <f t="shared" si="16"/>
        <v>0</v>
      </c>
      <c r="F38" s="19">
        <f t="shared" si="16"/>
        <v>0</v>
      </c>
      <c r="G38" s="19">
        <f t="shared" si="16"/>
        <v>240</v>
      </c>
      <c r="H38" s="19">
        <f t="shared" si="16"/>
        <v>0</v>
      </c>
      <c r="I38" s="19">
        <f t="shared" si="16"/>
        <v>0</v>
      </c>
      <c r="J38" s="19">
        <f t="shared" si="16"/>
        <v>240</v>
      </c>
      <c r="K38" s="19">
        <f t="shared" si="16"/>
        <v>0</v>
      </c>
      <c r="L38" s="19">
        <f t="shared" si="16"/>
        <v>0</v>
      </c>
      <c r="M38" s="19">
        <f t="shared" si="16"/>
        <v>0</v>
      </c>
      <c r="N38" s="19">
        <f t="shared" si="16"/>
        <v>0</v>
      </c>
      <c r="O38" s="19">
        <f t="shared" si="16"/>
        <v>0</v>
      </c>
      <c r="P38" s="19">
        <f t="shared" si="16"/>
        <v>0</v>
      </c>
      <c r="Q38" s="19">
        <f t="shared" si="16"/>
        <v>0</v>
      </c>
      <c r="R38" s="19">
        <f t="shared" si="16"/>
        <v>0</v>
      </c>
      <c r="S38" s="19">
        <f t="shared" si="16"/>
        <v>0</v>
      </c>
      <c r="T38" s="19">
        <f t="shared" si="16"/>
        <v>0</v>
      </c>
      <c r="U38" s="19">
        <f t="shared" si="16"/>
        <v>0</v>
      </c>
      <c r="V38" s="19">
        <f t="shared" si="16"/>
        <v>0</v>
      </c>
      <c r="W38" s="19">
        <f t="shared" si="16"/>
        <v>0</v>
      </c>
      <c r="X38" s="19">
        <f t="shared" si="16"/>
        <v>0</v>
      </c>
    </row>
    <row r="39" spans="1:24" ht="15">
      <c r="A39" s="33" t="s">
        <v>32</v>
      </c>
      <c r="B39" s="33"/>
      <c r="C39" s="16"/>
      <c r="D39" s="27">
        <f aca="true" t="shared" si="17" ref="D39:X39">IF(D38&gt;0,IF(ROUNDUP(D38/$I33,0)*$I33&gt;=$K33,ROUNDUP(D38/$I33,0),ROUNDUP($K33/$I33,0))*$I33,0)</f>
        <v>0</v>
      </c>
      <c r="E39" s="27">
        <f t="shared" si="17"/>
        <v>0</v>
      </c>
      <c r="F39" s="27">
        <f t="shared" si="17"/>
        <v>0</v>
      </c>
      <c r="G39" s="27">
        <f t="shared" si="17"/>
        <v>240</v>
      </c>
      <c r="H39" s="27">
        <f t="shared" si="17"/>
        <v>0</v>
      </c>
      <c r="I39" s="27">
        <f t="shared" si="17"/>
        <v>0</v>
      </c>
      <c r="J39" s="27">
        <f t="shared" si="17"/>
        <v>240</v>
      </c>
      <c r="K39" s="27">
        <f t="shared" si="17"/>
        <v>0</v>
      </c>
      <c r="L39" s="27">
        <f t="shared" si="17"/>
        <v>0</v>
      </c>
      <c r="M39" s="27">
        <f t="shared" si="17"/>
        <v>0</v>
      </c>
      <c r="N39" s="27">
        <f t="shared" si="17"/>
        <v>0</v>
      </c>
      <c r="O39" s="27">
        <f t="shared" si="17"/>
        <v>0</v>
      </c>
      <c r="P39" s="27">
        <f t="shared" si="17"/>
        <v>0</v>
      </c>
      <c r="Q39" s="27">
        <f t="shared" si="17"/>
        <v>0</v>
      </c>
      <c r="R39" s="27">
        <f t="shared" si="17"/>
        <v>0</v>
      </c>
      <c r="S39" s="27">
        <f t="shared" si="17"/>
        <v>0</v>
      </c>
      <c r="T39" s="27">
        <f t="shared" si="17"/>
        <v>0</v>
      </c>
      <c r="U39" s="27">
        <f t="shared" si="17"/>
        <v>0</v>
      </c>
      <c r="V39" s="27">
        <f t="shared" si="17"/>
        <v>0</v>
      </c>
      <c r="W39" s="27">
        <f t="shared" si="17"/>
        <v>0</v>
      </c>
      <c r="X39" s="27">
        <f t="shared" si="17"/>
        <v>0</v>
      </c>
    </row>
    <row r="40" spans="1:24" ht="15.75" thickBot="1">
      <c r="A40" s="34" t="s">
        <v>31</v>
      </c>
      <c r="B40" s="34"/>
      <c r="C40" s="30"/>
      <c r="D40" s="29">
        <f aca="true" t="shared" si="18" ref="D40:X40">INDEX(D39:AE39,1,$E33+1)</f>
        <v>0</v>
      </c>
      <c r="E40" s="29">
        <f t="shared" si="18"/>
        <v>0</v>
      </c>
      <c r="F40" s="29">
        <f t="shared" si="18"/>
        <v>240</v>
      </c>
      <c r="G40" s="29">
        <f t="shared" si="18"/>
        <v>0</v>
      </c>
      <c r="H40" s="29">
        <f t="shared" si="18"/>
        <v>0</v>
      </c>
      <c r="I40" s="29">
        <f t="shared" si="18"/>
        <v>240</v>
      </c>
      <c r="J40" s="29">
        <f t="shared" si="18"/>
        <v>0</v>
      </c>
      <c r="K40" s="29">
        <f t="shared" si="18"/>
        <v>0</v>
      </c>
      <c r="L40" s="29">
        <f t="shared" si="18"/>
        <v>0</v>
      </c>
      <c r="M40" s="29">
        <f t="shared" si="18"/>
        <v>0</v>
      </c>
      <c r="N40" s="29">
        <f t="shared" si="18"/>
        <v>0</v>
      </c>
      <c r="O40" s="29">
        <f t="shared" si="18"/>
        <v>0</v>
      </c>
      <c r="P40" s="29">
        <f t="shared" si="18"/>
        <v>0</v>
      </c>
      <c r="Q40" s="29">
        <f t="shared" si="18"/>
        <v>0</v>
      </c>
      <c r="R40" s="29">
        <f t="shared" si="18"/>
        <v>0</v>
      </c>
      <c r="S40" s="29">
        <f t="shared" si="18"/>
        <v>0</v>
      </c>
      <c r="T40" s="29">
        <f t="shared" si="18"/>
        <v>0</v>
      </c>
      <c r="U40" s="29">
        <f t="shared" si="18"/>
        <v>0</v>
      </c>
      <c r="V40" s="29">
        <f t="shared" si="18"/>
        <v>0</v>
      </c>
      <c r="W40" s="29">
        <f t="shared" si="18"/>
        <v>0</v>
      </c>
      <c r="X40" s="29">
        <f t="shared" si="18"/>
        <v>0</v>
      </c>
    </row>
    <row r="42" spans="1:24" ht="15">
      <c r="A42" s="9" t="s">
        <v>4</v>
      </c>
      <c r="B42" s="12"/>
      <c r="C42" s="13"/>
      <c r="D42" s="14" t="s">
        <v>16</v>
      </c>
      <c r="E42" s="15">
        <v>2</v>
      </c>
      <c r="F42" s="14" t="s">
        <v>17</v>
      </c>
      <c r="G42" s="15">
        <v>0</v>
      </c>
      <c r="H42" s="14" t="s">
        <v>18</v>
      </c>
      <c r="I42" s="15">
        <v>10</v>
      </c>
      <c r="J42" s="14" t="s">
        <v>19</v>
      </c>
      <c r="K42" s="23">
        <v>5</v>
      </c>
      <c r="L42" s="20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2"/>
    </row>
    <row r="43" spans="1:24" ht="15">
      <c r="A43" s="35" t="s">
        <v>9</v>
      </c>
      <c r="B43" s="35"/>
      <c r="C43" s="25">
        <v>0</v>
      </c>
      <c r="D43" s="25">
        <v>1</v>
      </c>
      <c r="E43" s="25">
        <v>2</v>
      </c>
      <c r="F43" s="25">
        <v>3</v>
      </c>
      <c r="G43" s="25">
        <v>4</v>
      </c>
      <c r="H43" s="25">
        <v>5</v>
      </c>
      <c r="I43" s="25">
        <v>6</v>
      </c>
      <c r="J43" s="25">
        <v>7</v>
      </c>
      <c r="K43" s="25">
        <v>8</v>
      </c>
      <c r="L43" s="26">
        <v>9</v>
      </c>
      <c r="M43" s="26">
        <v>10</v>
      </c>
      <c r="N43" s="26">
        <v>11</v>
      </c>
      <c r="O43" s="26">
        <v>12</v>
      </c>
      <c r="P43" s="26">
        <v>13</v>
      </c>
      <c r="Q43" s="26">
        <v>14</v>
      </c>
      <c r="R43" s="26">
        <v>15</v>
      </c>
      <c r="S43" s="26">
        <v>16</v>
      </c>
      <c r="T43" s="26">
        <v>17</v>
      </c>
      <c r="U43" s="26">
        <v>18</v>
      </c>
      <c r="V43" s="26">
        <v>19</v>
      </c>
      <c r="W43" s="26">
        <v>20</v>
      </c>
      <c r="X43" s="26">
        <v>21</v>
      </c>
    </row>
    <row r="44" spans="1:24" ht="15">
      <c r="A44" s="32" t="s">
        <v>30</v>
      </c>
      <c r="B44" s="32"/>
      <c r="C44" s="16"/>
      <c r="D44" s="24">
        <f>D31*$D$7+D40*$D$9</f>
        <v>0</v>
      </c>
      <c r="E44" s="24">
        <f aca="true" t="shared" si="19" ref="E44:W44">E31*$D$7+E40*$D$9</f>
        <v>320</v>
      </c>
      <c r="F44" s="24">
        <f t="shared" si="19"/>
        <v>480</v>
      </c>
      <c r="G44" s="24">
        <f t="shared" si="19"/>
        <v>0</v>
      </c>
      <c r="H44" s="24">
        <f t="shared" si="19"/>
        <v>160</v>
      </c>
      <c r="I44" s="24">
        <f t="shared" si="19"/>
        <v>480</v>
      </c>
      <c r="J44" s="24">
        <f t="shared" si="19"/>
        <v>0</v>
      </c>
      <c r="K44" s="24">
        <f t="shared" si="19"/>
        <v>0</v>
      </c>
      <c r="L44" s="24">
        <f t="shared" si="19"/>
        <v>0</v>
      </c>
      <c r="M44" s="24">
        <f t="shared" si="19"/>
        <v>0</v>
      </c>
      <c r="N44" s="24">
        <f t="shared" si="19"/>
        <v>0</v>
      </c>
      <c r="O44" s="24">
        <f t="shared" si="19"/>
        <v>0</v>
      </c>
      <c r="P44" s="24">
        <f t="shared" si="19"/>
        <v>0</v>
      </c>
      <c r="Q44" s="24">
        <f t="shared" si="19"/>
        <v>0</v>
      </c>
      <c r="R44" s="24">
        <f t="shared" si="19"/>
        <v>0</v>
      </c>
      <c r="S44" s="24">
        <f t="shared" si="19"/>
        <v>0</v>
      </c>
      <c r="T44" s="24">
        <f t="shared" si="19"/>
        <v>0</v>
      </c>
      <c r="U44" s="24">
        <f t="shared" si="19"/>
        <v>0</v>
      </c>
      <c r="V44" s="24">
        <f t="shared" si="19"/>
        <v>0</v>
      </c>
      <c r="W44" s="24">
        <f t="shared" si="19"/>
        <v>0</v>
      </c>
      <c r="X44" s="24">
        <f>X31*$D$7+X40*$D$9</f>
        <v>0</v>
      </c>
    </row>
    <row r="45" spans="1:24" ht="15">
      <c r="A45" s="32" t="s">
        <v>27</v>
      </c>
      <c r="B45" s="32"/>
      <c r="C45" s="16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</row>
    <row r="46" spans="1:24" ht="15">
      <c r="A46" s="32" t="s">
        <v>28</v>
      </c>
      <c r="B46" s="32"/>
      <c r="C46" s="17">
        <v>0</v>
      </c>
      <c r="D46" s="19">
        <f>C45+C46+C48-C44</f>
        <v>0</v>
      </c>
      <c r="E46" s="19">
        <f>D45+D46+D48-D44</f>
        <v>0</v>
      </c>
      <c r="F46" s="19">
        <f>E45+E46+E48-E44</f>
        <v>0</v>
      </c>
      <c r="G46" s="19">
        <f aca="true" t="shared" si="20" ref="G46:X46">F45+F46+F48-F44</f>
        <v>0</v>
      </c>
      <c r="H46" s="19">
        <f t="shared" si="20"/>
        <v>0</v>
      </c>
      <c r="I46" s="19">
        <f t="shared" si="20"/>
        <v>0</v>
      </c>
      <c r="J46" s="19">
        <f t="shared" si="20"/>
        <v>0</v>
      </c>
      <c r="K46" s="19">
        <f t="shared" si="20"/>
        <v>0</v>
      </c>
      <c r="L46" s="19">
        <f t="shared" si="20"/>
        <v>0</v>
      </c>
      <c r="M46" s="19">
        <f t="shared" si="20"/>
        <v>0</v>
      </c>
      <c r="N46" s="19">
        <f t="shared" si="20"/>
        <v>0</v>
      </c>
      <c r="O46" s="19">
        <f t="shared" si="20"/>
        <v>0</v>
      </c>
      <c r="P46" s="19">
        <f t="shared" si="20"/>
        <v>0</v>
      </c>
      <c r="Q46" s="19">
        <f t="shared" si="20"/>
        <v>0</v>
      </c>
      <c r="R46" s="19">
        <f t="shared" si="20"/>
        <v>0</v>
      </c>
      <c r="S46" s="19">
        <f t="shared" si="20"/>
        <v>0</v>
      </c>
      <c r="T46" s="19">
        <f t="shared" si="20"/>
        <v>0</v>
      </c>
      <c r="U46" s="19">
        <f t="shared" si="20"/>
        <v>0</v>
      </c>
      <c r="V46" s="19">
        <f t="shared" si="20"/>
        <v>0</v>
      </c>
      <c r="W46" s="19">
        <f t="shared" si="20"/>
        <v>0</v>
      </c>
      <c r="X46" s="19">
        <f t="shared" si="20"/>
        <v>0</v>
      </c>
    </row>
    <row r="47" spans="1:24" ht="15">
      <c r="A47" s="32" t="s">
        <v>29</v>
      </c>
      <c r="B47" s="32"/>
      <c r="C47" s="16"/>
      <c r="D47" s="19">
        <f aca="true" t="shared" si="21" ref="D47:X47">MAX(D44-D45-D46+$G$15,0)</f>
        <v>0</v>
      </c>
      <c r="E47" s="19">
        <f t="shared" si="21"/>
        <v>320</v>
      </c>
      <c r="F47" s="19">
        <f t="shared" si="21"/>
        <v>480</v>
      </c>
      <c r="G47" s="19">
        <f t="shared" si="21"/>
        <v>0</v>
      </c>
      <c r="H47" s="19">
        <f t="shared" si="21"/>
        <v>160</v>
      </c>
      <c r="I47" s="19">
        <f t="shared" si="21"/>
        <v>480</v>
      </c>
      <c r="J47" s="19">
        <f t="shared" si="21"/>
        <v>0</v>
      </c>
      <c r="K47" s="19">
        <f t="shared" si="21"/>
        <v>0</v>
      </c>
      <c r="L47" s="19">
        <f t="shared" si="21"/>
        <v>0</v>
      </c>
      <c r="M47" s="19">
        <f t="shared" si="21"/>
        <v>0</v>
      </c>
      <c r="N47" s="19">
        <f t="shared" si="21"/>
        <v>0</v>
      </c>
      <c r="O47" s="19">
        <f t="shared" si="21"/>
        <v>0</v>
      </c>
      <c r="P47" s="19">
        <f t="shared" si="21"/>
        <v>0</v>
      </c>
      <c r="Q47" s="19">
        <f t="shared" si="21"/>
        <v>0</v>
      </c>
      <c r="R47" s="19">
        <f t="shared" si="21"/>
        <v>0</v>
      </c>
      <c r="S47" s="19">
        <f t="shared" si="21"/>
        <v>0</v>
      </c>
      <c r="T47" s="19">
        <f t="shared" si="21"/>
        <v>0</v>
      </c>
      <c r="U47" s="19">
        <f t="shared" si="21"/>
        <v>0</v>
      </c>
      <c r="V47" s="19">
        <f t="shared" si="21"/>
        <v>0</v>
      </c>
      <c r="W47" s="19">
        <f t="shared" si="21"/>
        <v>0</v>
      </c>
      <c r="X47" s="19">
        <f t="shared" si="21"/>
        <v>0</v>
      </c>
    </row>
    <row r="48" spans="1:24" ht="15">
      <c r="A48" s="33" t="s">
        <v>32</v>
      </c>
      <c r="B48" s="33"/>
      <c r="C48" s="16"/>
      <c r="D48" s="27">
        <f aca="true" t="shared" si="22" ref="D48:X48">IF(D47&gt;0,IF(ROUNDUP(D47/$I42,0)*$I42&gt;=$K42,ROUNDUP(D47/$I42,0),ROUNDUP($K42/$I42,0))*$I42,0)</f>
        <v>0</v>
      </c>
      <c r="E48" s="27">
        <f t="shared" si="22"/>
        <v>320</v>
      </c>
      <c r="F48" s="27">
        <f t="shared" si="22"/>
        <v>480</v>
      </c>
      <c r="G48" s="27">
        <f t="shared" si="22"/>
        <v>0</v>
      </c>
      <c r="H48" s="27">
        <f t="shared" si="22"/>
        <v>160</v>
      </c>
      <c r="I48" s="27">
        <f t="shared" si="22"/>
        <v>480</v>
      </c>
      <c r="J48" s="27">
        <f t="shared" si="22"/>
        <v>0</v>
      </c>
      <c r="K48" s="27">
        <f t="shared" si="22"/>
        <v>0</v>
      </c>
      <c r="L48" s="27">
        <f t="shared" si="22"/>
        <v>0</v>
      </c>
      <c r="M48" s="27">
        <f t="shared" si="22"/>
        <v>0</v>
      </c>
      <c r="N48" s="27">
        <f t="shared" si="22"/>
        <v>0</v>
      </c>
      <c r="O48" s="27">
        <f t="shared" si="22"/>
        <v>0</v>
      </c>
      <c r="P48" s="27">
        <f t="shared" si="22"/>
        <v>0</v>
      </c>
      <c r="Q48" s="27">
        <f t="shared" si="22"/>
        <v>0</v>
      </c>
      <c r="R48" s="27">
        <f t="shared" si="22"/>
        <v>0</v>
      </c>
      <c r="S48" s="27">
        <f t="shared" si="22"/>
        <v>0</v>
      </c>
      <c r="T48" s="27">
        <f t="shared" si="22"/>
        <v>0</v>
      </c>
      <c r="U48" s="27">
        <f t="shared" si="22"/>
        <v>0</v>
      </c>
      <c r="V48" s="27">
        <f t="shared" si="22"/>
        <v>0</v>
      </c>
      <c r="W48" s="27">
        <f t="shared" si="22"/>
        <v>0</v>
      </c>
      <c r="X48" s="27">
        <f t="shared" si="22"/>
        <v>0</v>
      </c>
    </row>
    <row r="49" spans="1:24" ht="15.75" thickBot="1">
      <c r="A49" s="34" t="s">
        <v>31</v>
      </c>
      <c r="B49" s="34"/>
      <c r="C49" s="30"/>
      <c r="D49" s="29">
        <f aca="true" t="shared" si="23" ref="D49:X49">INDEX(D48:AE48,1,$E42+1)</f>
        <v>480</v>
      </c>
      <c r="E49" s="29">
        <f t="shared" si="23"/>
        <v>0</v>
      </c>
      <c r="F49" s="29">
        <f t="shared" si="23"/>
        <v>160</v>
      </c>
      <c r="G49" s="29">
        <f t="shared" si="23"/>
        <v>480</v>
      </c>
      <c r="H49" s="29">
        <f t="shared" si="23"/>
        <v>0</v>
      </c>
      <c r="I49" s="29">
        <f t="shared" si="23"/>
        <v>0</v>
      </c>
      <c r="J49" s="29">
        <f t="shared" si="23"/>
        <v>0</v>
      </c>
      <c r="K49" s="29">
        <f t="shared" si="23"/>
        <v>0</v>
      </c>
      <c r="L49" s="29">
        <f t="shared" si="23"/>
        <v>0</v>
      </c>
      <c r="M49" s="29">
        <f t="shared" si="23"/>
        <v>0</v>
      </c>
      <c r="N49" s="29">
        <f t="shared" si="23"/>
        <v>0</v>
      </c>
      <c r="O49" s="29">
        <f t="shared" si="23"/>
        <v>0</v>
      </c>
      <c r="P49" s="29">
        <f t="shared" si="23"/>
        <v>0</v>
      </c>
      <c r="Q49" s="29">
        <f t="shared" si="23"/>
        <v>0</v>
      </c>
      <c r="R49" s="29">
        <f t="shared" si="23"/>
        <v>0</v>
      </c>
      <c r="S49" s="29">
        <f t="shared" si="23"/>
        <v>0</v>
      </c>
      <c r="T49" s="29">
        <f t="shared" si="23"/>
        <v>0</v>
      </c>
      <c r="U49" s="29">
        <f t="shared" si="23"/>
        <v>0</v>
      </c>
      <c r="V49" s="29">
        <f t="shared" si="23"/>
        <v>0</v>
      </c>
      <c r="W49" s="29">
        <f t="shared" si="23"/>
        <v>0</v>
      </c>
      <c r="X49" s="29">
        <f t="shared" si="23"/>
        <v>0</v>
      </c>
    </row>
    <row r="51" spans="1:24" ht="15">
      <c r="A51" s="9" t="s">
        <v>5</v>
      </c>
      <c r="B51" s="12"/>
      <c r="C51" s="13"/>
      <c r="D51" s="14" t="s">
        <v>16</v>
      </c>
      <c r="E51" s="15">
        <v>3</v>
      </c>
      <c r="F51" s="14" t="s">
        <v>17</v>
      </c>
      <c r="G51" s="15">
        <v>0</v>
      </c>
      <c r="H51" s="14" t="s">
        <v>18</v>
      </c>
      <c r="I51" s="15">
        <v>100</v>
      </c>
      <c r="J51" s="14" t="s">
        <v>19</v>
      </c>
      <c r="K51" s="23">
        <v>5</v>
      </c>
      <c r="L51" s="20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2"/>
    </row>
    <row r="52" spans="1:24" ht="15">
      <c r="A52" s="35" t="s">
        <v>9</v>
      </c>
      <c r="B52" s="35"/>
      <c r="C52" s="25">
        <v>0</v>
      </c>
      <c r="D52" s="25">
        <v>1</v>
      </c>
      <c r="E52" s="25">
        <v>2</v>
      </c>
      <c r="F52" s="25">
        <v>3</v>
      </c>
      <c r="G52" s="25">
        <v>4</v>
      </c>
      <c r="H52" s="25">
        <v>5</v>
      </c>
      <c r="I52" s="25">
        <v>6</v>
      </c>
      <c r="J52" s="25">
        <v>7</v>
      </c>
      <c r="K52" s="25">
        <v>8</v>
      </c>
      <c r="L52" s="26">
        <v>9</v>
      </c>
      <c r="M52" s="26">
        <v>10</v>
      </c>
      <c r="N52" s="26">
        <v>11</v>
      </c>
      <c r="O52" s="26">
        <v>12</v>
      </c>
      <c r="P52" s="26">
        <v>13</v>
      </c>
      <c r="Q52" s="26">
        <v>14</v>
      </c>
      <c r="R52" s="26">
        <v>15</v>
      </c>
      <c r="S52" s="26">
        <v>16</v>
      </c>
      <c r="T52" s="26">
        <v>17</v>
      </c>
      <c r="U52" s="26">
        <v>18</v>
      </c>
      <c r="V52" s="26">
        <v>19</v>
      </c>
      <c r="W52" s="26">
        <v>20</v>
      </c>
      <c r="X52" s="26">
        <v>21</v>
      </c>
    </row>
    <row r="53" spans="1:24" ht="15">
      <c r="A53" s="32" t="s">
        <v>30</v>
      </c>
      <c r="B53" s="32"/>
      <c r="C53" s="16"/>
      <c r="D53" s="24">
        <f>D40*$D$10</f>
        <v>0</v>
      </c>
      <c r="E53" s="24">
        <f aca="true" t="shared" si="24" ref="E53:X53">E40*$D$10</f>
        <v>0</v>
      </c>
      <c r="F53" s="24">
        <f t="shared" si="24"/>
        <v>480</v>
      </c>
      <c r="G53" s="24">
        <f t="shared" si="24"/>
        <v>0</v>
      </c>
      <c r="H53" s="24">
        <f t="shared" si="24"/>
        <v>0</v>
      </c>
      <c r="I53" s="24">
        <f t="shared" si="24"/>
        <v>480</v>
      </c>
      <c r="J53" s="24">
        <f t="shared" si="24"/>
        <v>0</v>
      </c>
      <c r="K53" s="24">
        <f t="shared" si="24"/>
        <v>0</v>
      </c>
      <c r="L53" s="24">
        <f t="shared" si="24"/>
        <v>0</v>
      </c>
      <c r="M53" s="24">
        <f t="shared" si="24"/>
        <v>0</v>
      </c>
      <c r="N53" s="24">
        <f t="shared" si="24"/>
        <v>0</v>
      </c>
      <c r="O53" s="24">
        <f t="shared" si="24"/>
        <v>0</v>
      </c>
      <c r="P53" s="24">
        <f t="shared" si="24"/>
        <v>0</v>
      </c>
      <c r="Q53" s="24">
        <f t="shared" si="24"/>
        <v>0</v>
      </c>
      <c r="R53" s="24">
        <f t="shared" si="24"/>
        <v>0</v>
      </c>
      <c r="S53" s="24">
        <f t="shared" si="24"/>
        <v>0</v>
      </c>
      <c r="T53" s="24">
        <f t="shared" si="24"/>
        <v>0</v>
      </c>
      <c r="U53" s="24">
        <f t="shared" si="24"/>
        <v>0</v>
      </c>
      <c r="V53" s="24">
        <f t="shared" si="24"/>
        <v>0</v>
      </c>
      <c r="W53" s="24">
        <f t="shared" si="24"/>
        <v>0</v>
      </c>
      <c r="X53" s="24">
        <f t="shared" si="24"/>
        <v>0</v>
      </c>
    </row>
    <row r="54" spans="1:24" ht="15">
      <c r="A54" s="32" t="s">
        <v>27</v>
      </c>
      <c r="B54" s="32"/>
      <c r="C54" s="16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</row>
    <row r="55" spans="1:24" ht="15">
      <c r="A55" s="32" t="s">
        <v>28</v>
      </c>
      <c r="B55" s="32"/>
      <c r="C55" s="17">
        <v>10</v>
      </c>
      <c r="D55" s="19">
        <f>C54+C55+C57-C53</f>
        <v>10</v>
      </c>
      <c r="E55" s="19">
        <f>D54+D55+D57-D53</f>
        <v>10</v>
      </c>
      <c r="F55" s="19">
        <f>E54+E55+E57-E53</f>
        <v>10</v>
      </c>
      <c r="G55" s="19">
        <f aca="true" t="shared" si="25" ref="G55:X55">F54+F55+F57-F53</f>
        <v>30</v>
      </c>
      <c r="H55" s="19">
        <f t="shared" si="25"/>
        <v>30</v>
      </c>
      <c r="I55" s="19">
        <f t="shared" si="25"/>
        <v>30</v>
      </c>
      <c r="J55" s="19">
        <f t="shared" si="25"/>
        <v>50</v>
      </c>
      <c r="K55" s="19">
        <f t="shared" si="25"/>
        <v>50</v>
      </c>
      <c r="L55" s="19">
        <f t="shared" si="25"/>
        <v>50</v>
      </c>
      <c r="M55" s="19">
        <f t="shared" si="25"/>
        <v>50</v>
      </c>
      <c r="N55" s="19">
        <f t="shared" si="25"/>
        <v>50</v>
      </c>
      <c r="O55" s="19">
        <f t="shared" si="25"/>
        <v>50</v>
      </c>
      <c r="P55" s="19">
        <f t="shared" si="25"/>
        <v>50</v>
      </c>
      <c r="Q55" s="19">
        <f t="shared" si="25"/>
        <v>50</v>
      </c>
      <c r="R55" s="19">
        <f t="shared" si="25"/>
        <v>50</v>
      </c>
      <c r="S55" s="19">
        <f t="shared" si="25"/>
        <v>50</v>
      </c>
      <c r="T55" s="19">
        <f t="shared" si="25"/>
        <v>50</v>
      </c>
      <c r="U55" s="19">
        <f t="shared" si="25"/>
        <v>50</v>
      </c>
      <c r="V55" s="19">
        <f t="shared" si="25"/>
        <v>50</v>
      </c>
      <c r="W55" s="19">
        <f t="shared" si="25"/>
        <v>50</v>
      </c>
      <c r="X55" s="19">
        <f t="shared" si="25"/>
        <v>50</v>
      </c>
    </row>
    <row r="56" spans="1:24" ht="15">
      <c r="A56" s="32" t="s">
        <v>29</v>
      </c>
      <c r="B56" s="32"/>
      <c r="C56" s="16"/>
      <c r="D56" s="19">
        <f aca="true" t="shared" si="26" ref="D56:X56">MAX(D53-D54-D55+$G$15,0)</f>
        <v>0</v>
      </c>
      <c r="E56" s="19">
        <f t="shared" si="26"/>
        <v>0</v>
      </c>
      <c r="F56" s="19">
        <f t="shared" si="26"/>
        <v>470</v>
      </c>
      <c r="G56" s="19">
        <f t="shared" si="26"/>
        <v>0</v>
      </c>
      <c r="H56" s="19">
        <f t="shared" si="26"/>
        <v>0</v>
      </c>
      <c r="I56" s="19">
        <f t="shared" si="26"/>
        <v>450</v>
      </c>
      <c r="J56" s="19">
        <f t="shared" si="26"/>
        <v>0</v>
      </c>
      <c r="K56" s="19">
        <f t="shared" si="26"/>
        <v>0</v>
      </c>
      <c r="L56" s="19">
        <f t="shared" si="26"/>
        <v>0</v>
      </c>
      <c r="M56" s="19">
        <f t="shared" si="26"/>
        <v>0</v>
      </c>
      <c r="N56" s="19">
        <f t="shared" si="26"/>
        <v>0</v>
      </c>
      <c r="O56" s="19">
        <f t="shared" si="26"/>
        <v>0</v>
      </c>
      <c r="P56" s="19">
        <f t="shared" si="26"/>
        <v>0</v>
      </c>
      <c r="Q56" s="19">
        <f t="shared" si="26"/>
        <v>0</v>
      </c>
      <c r="R56" s="19">
        <f t="shared" si="26"/>
        <v>0</v>
      </c>
      <c r="S56" s="19">
        <f t="shared" si="26"/>
        <v>0</v>
      </c>
      <c r="T56" s="19">
        <f t="shared" si="26"/>
        <v>0</v>
      </c>
      <c r="U56" s="19">
        <f t="shared" si="26"/>
        <v>0</v>
      </c>
      <c r="V56" s="19">
        <f t="shared" si="26"/>
        <v>0</v>
      </c>
      <c r="W56" s="19">
        <f t="shared" si="26"/>
        <v>0</v>
      </c>
      <c r="X56" s="19">
        <f t="shared" si="26"/>
        <v>0</v>
      </c>
    </row>
    <row r="57" spans="1:24" ht="15">
      <c r="A57" s="33" t="s">
        <v>32</v>
      </c>
      <c r="B57" s="33"/>
      <c r="C57" s="16"/>
      <c r="D57" s="27">
        <f aca="true" t="shared" si="27" ref="D57:X57">IF(D56&gt;0,IF(ROUNDUP(D56/$I51,0)*$I51&gt;=$K51,ROUNDUP(D56/$I51,0),ROUNDUP($K51/$I51,0))*$I51,0)</f>
        <v>0</v>
      </c>
      <c r="E57" s="27">
        <f t="shared" si="27"/>
        <v>0</v>
      </c>
      <c r="F57" s="27">
        <f t="shared" si="27"/>
        <v>500</v>
      </c>
      <c r="G57" s="27">
        <f t="shared" si="27"/>
        <v>0</v>
      </c>
      <c r="H57" s="27">
        <f t="shared" si="27"/>
        <v>0</v>
      </c>
      <c r="I57" s="27">
        <f t="shared" si="27"/>
        <v>500</v>
      </c>
      <c r="J57" s="27">
        <f t="shared" si="27"/>
        <v>0</v>
      </c>
      <c r="K57" s="27">
        <f t="shared" si="27"/>
        <v>0</v>
      </c>
      <c r="L57" s="27">
        <f t="shared" si="27"/>
        <v>0</v>
      </c>
      <c r="M57" s="27">
        <f t="shared" si="27"/>
        <v>0</v>
      </c>
      <c r="N57" s="27">
        <f t="shared" si="27"/>
        <v>0</v>
      </c>
      <c r="O57" s="27">
        <f t="shared" si="27"/>
        <v>0</v>
      </c>
      <c r="P57" s="27">
        <f t="shared" si="27"/>
        <v>0</v>
      </c>
      <c r="Q57" s="27">
        <f t="shared" si="27"/>
        <v>0</v>
      </c>
      <c r="R57" s="27">
        <f t="shared" si="27"/>
        <v>0</v>
      </c>
      <c r="S57" s="27">
        <f t="shared" si="27"/>
        <v>0</v>
      </c>
      <c r="T57" s="27">
        <f t="shared" si="27"/>
        <v>0</v>
      </c>
      <c r="U57" s="27">
        <f t="shared" si="27"/>
        <v>0</v>
      </c>
      <c r="V57" s="27">
        <f t="shared" si="27"/>
        <v>0</v>
      </c>
      <c r="W57" s="27">
        <f t="shared" si="27"/>
        <v>0</v>
      </c>
      <c r="X57" s="27">
        <f t="shared" si="27"/>
        <v>0</v>
      </c>
    </row>
    <row r="58" spans="1:24" ht="15.75" thickBot="1">
      <c r="A58" s="34" t="s">
        <v>31</v>
      </c>
      <c r="B58" s="34"/>
      <c r="C58" s="30"/>
      <c r="D58" s="29">
        <f aca="true" t="shared" si="28" ref="D58:X58">INDEX(D57:AE57,1,$E51+1)</f>
        <v>0</v>
      </c>
      <c r="E58" s="29">
        <f t="shared" si="28"/>
        <v>0</v>
      </c>
      <c r="F58" s="29">
        <f t="shared" si="28"/>
        <v>500</v>
      </c>
      <c r="G58" s="29">
        <f t="shared" si="28"/>
        <v>0</v>
      </c>
      <c r="H58" s="29">
        <f t="shared" si="28"/>
        <v>0</v>
      </c>
      <c r="I58" s="29">
        <f t="shared" si="28"/>
        <v>0</v>
      </c>
      <c r="J58" s="29">
        <f t="shared" si="28"/>
        <v>0</v>
      </c>
      <c r="K58" s="29">
        <f t="shared" si="28"/>
        <v>0</v>
      </c>
      <c r="L58" s="29">
        <f t="shared" si="28"/>
        <v>0</v>
      </c>
      <c r="M58" s="29">
        <f t="shared" si="28"/>
        <v>0</v>
      </c>
      <c r="N58" s="29">
        <f t="shared" si="28"/>
        <v>0</v>
      </c>
      <c r="O58" s="29">
        <f t="shared" si="28"/>
        <v>0</v>
      </c>
      <c r="P58" s="29">
        <f t="shared" si="28"/>
        <v>0</v>
      </c>
      <c r="Q58" s="29">
        <f t="shared" si="28"/>
        <v>0</v>
      </c>
      <c r="R58" s="29">
        <f t="shared" si="28"/>
        <v>0</v>
      </c>
      <c r="S58" s="29">
        <f t="shared" si="28"/>
        <v>0</v>
      </c>
      <c r="T58" s="29">
        <f t="shared" si="28"/>
        <v>0</v>
      </c>
      <c r="U58" s="29">
        <f t="shared" si="28"/>
        <v>0</v>
      </c>
      <c r="V58" s="29">
        <f t="shared" si="28"/>
        <v>0</v>
      </c>
      <c r="W58" s="29">
        <f t="shared" si="28"/>
        <v>0</v>
      </c>
      <c r="X58" s="29">
        <f t="shared" si="28"/>
        <v>0</v>
      </c>
    </row>
    <row r="60" spans="1:24" ht="15">
      <c r="A60" s="9" t="s">
        <v>3</v>
      </c>
      <c r="B60" s="12"/>
      <c r="C60" s="13"/>
      <c r="D60" s="14" t="s">
        <v>16</v>
      </c>
      <c r="E60" s="15">
        <v>1</v>
      </c>
      <c r="F60" s="14" t="s">
        <v>17</v>
      </c>
      <c r="G60" s="15">
        <v>0</v>
      </c>
      <c r="H60" s="14" t="s">
        <v>18</v>
      </c>
      <c r="I60" s="15">
        <v>1</v>
      </c>
      <c r="J60" s="14" t="s">
        <v>19</v>
      </c>
      <c r="K60" s="23">
        <v>5</v>
      </c>
      <c r="L60" s="20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2"/>
    </row>
    <row r="61" spans="1:24" ht="15">
      <c r="A61" s="35" t="s">
        <v>9</v>
      </c>
      <c r="B61" s="35"/>
      <c r="C61" s="25">
        <v>0</v>
      </c>
      <c r="D61" s="25">
        <v>1</v>
      </c>
      <c r="E61" s="25">
        <v>2</v>
      </c>
      <c r="F61" s="25">
        <v>3</v>
      </c>
      <c r="G61" s="25">
        <v>4</v>
      </c>
      <c r="H61" s="25">
        <v>5</v>
      </c>
      <c r="I61" s="25">
        <v>6</v>
      </c>
      <c r="J61" s="25">
        <v>7</v>
      </c>
      <c r="K61" s="25">
        <v>8</v>
      </c>
      <c r="L61" s="26">
        <v>9</v>
      </c>
      <c r="M61" s="26">
        <v>10</v>
      </c>
      <c r="N61" s="26">
        <v>11</v>
      </c>
      <c r="O61" s="26">
        <v>12</v>
      </c>
      <c r="P61" s="26">
        <v>13</v>
      </c>
      <c r="Q61" s="26">
        <v>14</v>
      </c>
      <c r="R61" s="26">
        <v>15</v>
      </c>
      <c r="S61" s="26">
        <v>16</v>
      </c>
      <c r="T61" s="26">
        <v>17</v>
      </c>
      <c r="U61" s="26">
        <v>18</v>
      </c>
      <c r="V61" s="26">
        <v>19</v>
      </c>
      <c r="W61" s="26">
        <v>20</v>
      </c>
      <c r="X61" s="26">
        <v>21</v>
      </c>
    </row>
    <row r="62" spans="1:24" ht="15">
      <c r="A62" s="32" t="s">
        <v>30</v>
      </c>
      <c r="B62" s="32"/>
      <c r="C62" s="16"/>
      <c r="D62" s="24">
        <f>D31*$D$6+D58*$D$12</f>
        <v>0</v>
      </c>
      <c r="E62" s="24">
        <f aca="true" t="shared" si="29" ref="E62:X62">E31*$D$6+E58*$D$12</f>
        <v>320</v>
      </c>
      <c r="F62" s="24">
        <f t="shared" si="29"/>
        <v>1000</v>
      </c>
      <c r="G62" s="24">
        <f t="shared" si="29"/>
        <v>0</v>
      </c>
      <c r="H62" s="24">
        <f t="shared" si="29"/>
        <v>160</v>
      </c>
      <c r="I62" s="24">
        <f t="shared" si="29"/>
        <v>0</v>
      </c>
      <c r="J62" s="24">
        <f t="shared" si="29"/>
        <v>0</v>
      </c>
      <c r="K62" s="24">
        <f t="shared" si="29"/>
        <v>0</v>
      </c>
      <c r="L62" s="24">
        <f t="shared" si="29"/>
        <v>0</v>
      </c>
      <c r="M62" s="24">
        <f t="shared" si="29"/>
        <v>0</v>
      </c>
      <c r="N62" s="24">
        <f t="shared" si="29"/>
        <v>0</v>
      </c>
      <c r="O62" s="24">
        <f t="shared" si="29"/>
        <v>0</v>
      </c>
      <c r="P62" s="24">
        <f t="shared" si="29"/>
        <v>0</v>
      </c>
      <c r="Q62" s="24">
        <f t="shared" si="29"/>
        <v>0</v>
      </c>
      <c r="R62" s="24">
        <f t="shared" si="29"/>
        <v>0</v>
      </c>
      <c r="S62" s="24">
        <f t="shared" si="29"/>
        <v>0</v>
      </c>
      <c r="T62" s="24">
        <f t="shared" si="29"/>
        <v>0</v>
      </c>
      <c r="U62" s="24">
        <f t="shared" si="29"/>
        <v>0</v>
      </c>
      <c r="V62" s="24">
        <f t="shared" si="29"/>
        <v>0</v>
      </c>
      <c r="W62" s="24">
        <f t="shared" si="29"/>
        <v>0</v>
      </c>
      <c r="X62" s="24">
        <f t="shared" si="29"/>
        <v>0</v>
      </c>
    </row>
    <row r="63" spans="1:24" ht="15">
      <c r="A63" s="32" t="s">
        <v>27</v>
      </c>
      <c r="B63" s="32"/>
      <c r="C63" s="16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</row>
    <row r="64" spans="1:24" ht="15">
      <c r="A64" s="32" t="s">
        <v>28</v>
      </c>
      <c r="B64" s="32"/>
      <c r="C64" s="17">
        <v>10</v>
      </c>
      <c r="D64" s="19">
        <f>C63+C64+C66-C62</f>
        <v>10</v>
      </c>
      <c r="E64" s="19">
        <f>D63+D64+D66-D62</f>
        <v>10</v>
      </c>
      <c r="F64" s="19">
        <f>E63+E64+E66-E62</f>
        <v>0</v>
      </c>
      <c r="G64" s="19">
        <f aca="true" t="shared" si="30" ref="G64:X64">F63+F64+F66-F62</f>
        <v>0</v>
      </c>
      <c r="H64" s="19">
        <f t="shared" si="30"/>
        <v>0</v>
      </c>
      <c r="I64" s="19">
        <f t="shared" si="30"/>
        <v>0</v>
      </c>
      <c r="J64" s="19">
        <f t="shared" si="30"/>
        <v>0</v>
      </c>
      <c r="K64" s="19">
        <f t="shared" si="30"/>
        <v>0</v>
      </c>
      <c r="L64" s="19">
        <f t="shared" si="30"/>
        <v>0</v>
      </c>
      <c r="M64" s="19">
        <f t="shared" si="30"/>
        <v>0</v>
      </c>
      <c r="N64" s="19">
        <f t="shared" si="30"/>
        <v>0</v>
      </c>
      <c r="O64" s="19">
        <f t="shared" si="30"/>
        <v>0</v>
      </c>
      <c r="P64" s="19">
        <f t="shared" si="30"/>
        <v>0</v>
      </c>
      <c r="Q64" s="19">
        <f t="shared" si="30"/>
        <v>0</v>
      </c>
      <c r="R64" s="19">
        <f t="shared" si="30"/>
        <v>0</v>
      </c>
      <c r="S64" s="19">
        <f t="shared" si="30"/>
        <v>0</v>
      </c>
      <c r="T64" s="19">
        <f t="shared" si="30"/>
        <v>0</v>
      </c>
      <c r="U64" s="19">
        <f t="shared" si="30"/>
        <v>0</v>
      </c>
      <c r="V64" s="19">
        <f t="shared" si="30"/>
        <v>0</v>
      </c>
      <c r="W64" s="19">
        <f t="shared" si="30"/>
        <v>0</v>
      </c>
      <c r="X64" s="19">
        <f t="shared" si="30"/>
        <v>0</v>
      </c>
    </row>
    <row r="65" spans="1:24" ht="15">
      <c r="A65" s="32" t="s">
        <v>29</v>
      </c>
      <c r="B65" s="32"/>
      <c r="C65" s="16"/>
      <c r="D65" s="19">
        <f aca="true" t="shared" si="31" ref="D65:X65">MAX(D62-D63-D64+$G$15,0)</f>
        <v>0</v>
      </c>
      <c r="E65" s="19">
        <f t="shared" si="31"/>
        <v>310</v>
      </c>
      <c r="F65" s="19">
        <f t="shared" si="31"/>
        <v>1000</v>
      </c>
      <c r="G65" s="19">
        <f t="shared" si="31"/>
        <v>0</v>
      </c>
      <c r="H65" s="19">
        <f t="shared" si="31"/>
        <v>160</v>
      </c>
      <c r="I65" s="19">
        <f t="shared" si="31"/>
        <v>0</v>
      </c>
      <c r="J65" s="19">
        <f t="shared" si="31"/>
        <v>0</v>
      </c>
      <c r="K65" s="19">
        <f t="shared" si="31"/>
        <v>0</v>
      </c>
      <c r="L65" s="19">
        <f t="shared" si="31"/>
        <v>0</v>
      </c>
      <c r="M65" s="19">
        <f t="shared" si="31"/>
        <v>0</v>
      </c>
      <c r="N65" s="19">
        <f t="shared" si="31"/>
        <v>0</v>
      </c>
      <c r="O65" s="19">
        <f t="shared" si="31"/>
        <v>0</v>
      </c>
      <c r="P65" s="19">
        <f t="shared" si="31"/>
        <v>0</v>
      </c>
      <c r="Q65" s="19">
        <f t="shared" si="31"/>
        <v>0</v>
      </c>
      <c r="R65" s="19">
        <f t="shared" si="31"/>
        <v>0</v>
      </c>
      <c r="S65" s="19">
        <f t="shared" si="31"/>
        <v>0</v>
      </c>
      <c r="T65" s="19">
        <f t="shared" si="31"/>
        <v>0</v>
      </c>
      <c r="U65" s="19">
        <f t="shared" si="31"/>
        <v>0</v>
      </c>
      <c r="V65" s="19">
        <f t="shared" si="31"/>
        <v>0</v>
      </c>
      <c r="W65" s="19">
        <f t="shared" si="31"/>
        <v>0</v>
      </c>
      <c r="X65" s="19">
        <f t="shared" si="31"/>
        <v>0</v>
      </c>
    </row>
    <row r="66" spans="1:24" ht="15">
      <c r="A66" s="33" t="s">
        <v>32</v>
      </c>
      <c r="B66" s="33"/>
      <c r="C66" s="16"/>
      <c r="D66" s="27">
        <f aca="true" t="shared" si="32" ref="D66:X66">IF(D65&gt;0,IF(ROUNDUP(D65/$I60,0)*$I60&gt;=$K60,ROUNDUP(D65/$I60,0),ROUNDUP($K60/$I60,0))*$I60,0)</f>
        <v>0</v>
      </c>
      <c r="E66" s="27">
        <f t="shared" si="32"/>
        <v>310</v>
      </c>
      <c r="F66" s="27">
        <f t="shared" si="32"/>
        <v>1000</v>
      </c>
      <c r="G66" s="27">
        <f t="shared" si="32"/>
        <v>0</v>
      </c>
      <c r="H66" s="27">
        <f t="shared" si="32"/>
        <v>160</v>
      </c>
      <c r="I66" s="27">
        <f t="shared" si="32"/>
        <v>0</v>
      </c>
      <c r="J66" s="27">
        <f t="shared" si="32"/>
        <v>0</v>
      </c>
      <c r="K66" s="27">
        <f t="shared" si="32"/>
        <v>0</v>
      </c>
      <c r="L66" s="27">
        <f t="shared" si="32"/>
        <v>0</v>
      </c>
      <c r="M66" s="27">
        <f t="shared" si="32"/>
        <v>0</v>
      </c>
      <c r="N66" s="27">
        <f t="shared" si="32"/>
        <v>0</v>
      </c>
      <c r="O66" s="27">
        <f t="shared" si="32"/>
        <v>0</v>
      </c>
      <c r="P66" s="27">
        <f t="shared" si="32"/>
        <v>0</v>
      </c>
      <c r="Q66" s="27">
        <f t="shared" si="32"/>
        <v>0</v>
      </c>
      <c r="R66" s="27">
        <f t="shared" si="32"/>
        <v>0</v>
      </c>
      <c r="S66" s="27">
        <f t="shared" si="32"/>
        <v>0</v>
      </c>
      <c r="T66" s="27">
        <f t="shared" si="32"/>
        <v>0</v>
      </c>
      <c r="U66" s="27">
        <f t="shared" si="32"/>
        <v>0</v>
      </c>
      <c r="V66" s="27">
        <f t="shared" si="32"/>
        <v>0</v>
      </c>
      <c r="W66" s="27">
        <f t="shared" si="32"/>
        <v>0</v>
      </c>
      <c r="X66" s="27">
        <f t="shared" si="32"/>
        <v>0</v>
      </c>
    </row>
    <row r="67" spans="1:24" ht="15.75" thickBot="1">
      <c r="A67" s="34" t="s">
        <v>31</v>
      </c>
      <c r="B67" s="34"/>
      <c r="C67" s="30"/>
      <c r="D67" s="29">
        <f aca="true" t="shared" si="33" ref="D67:X67">INDEX(D66:AE66,1,$E60+1)</f>
        <v>310</v>
      </c>
      <c r="E67" s="29">
        <f t="shared" si="33"/>
        <v>1000</v>
      </c>
      <c r="F67" s="29">
        <f t="shared" si="33"/>
        <v>0</v>
      </c>
      <c r="G67" s="29">
        <f t="shared" si="33"/>
        <v>160</v>
      </c>
      <c r="H67" s="29">
        <f t="shared" si="33"/>
        <v>0</v>
      </c>
      <c r="I67" s="29">
        <f t="shared" si="33"/>
        <v>0</v>
      </c>
      <c r="J67" s="29">
        <f t="shared" si="33"/>
        <v>0</v>
      </c>
      <c r="K67" s="29">
        <f t="shared" si="33"/>
        <v>0</v>
      </c>
      <c r="L67" s="29">
        <f t="shared" si="33"/>
        <v>0</v>
      </c>
      <c r="M67" s="29">
        <f t="shared" si="33"/>
        <v>0</v>
      </c>
      <c r="N67" s="29">
        <f t="shared" si="33"/>
        <v>0</v>
      </c>
      <c r="O67" s="29">
        <f t="shared" si="33"/>
        <v>0</v>
      </c>
      <c r="P67" s="29">
        <f t="shared" si="33"/>
        <v>0</v>
      </c>
      <c r="Q67" s="29">
        <f t="shared" si="33"/>
        <v>0</v>
      </c>
      <c r="R67" s="29">
        <f t="shared" si="33"/>
        <v>0</v>
      </c>
      <c r="S67" s="29">
        <f t="shared" si="33"/>
        <v>0</v>
      </c>
      <c r="T67" s="29">
        <f t="shared" si="33"/>
        <v>0</v>
      </c>
      <c r="U67" s="29">
        <f t="shared" si="33"/>
        <v>0</v>
      </c>
      <c r="V67" s="29">
        <f t="shared" si="33"/>
        <v>0</v>
      </c>
      <c r="W67" s="29">
        <f t="shared" si="33"/>
        <v>0</v>
      </c>
      <c r="X67" s="29">
        <f t="shared" si="33"/>
        <v>0</v>
      </c>
    </row>
    <row r="69" spans="1:24" ht="15">
      <c r="A69" s="9" t="s">
        <v>6</v>
      </c>
      <c r="B69" s="12"/>
      <c r="C69" s="13"/>
      <c r="D69" s="14" t="s">
        <v>16</v>
      </c>
      <c r="E69" s="15">
        <v>2</v>
      </c>
      <c r="F69" s="14" t="s">
        <v>17</v>
      </c>
      <c r="G69" s="15">
        <v>0</v>
      </c>
      <c r="H69" s="14" t="s">
        <v>18</v>
      </c>
      <c r="I69" s="15">
        <v>10</v>
      </c>
      <c r="J69" s="14" t="s">
        <v>19</v>
      </c>
      <c r="K69" s="23">
        <v>5</v>
      </c>
      <c r="L69" s="20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2"/>
    </row>
    <row r="70" spans="1:24" ht="15">
      <c r="A70" s="35" t="s">
        <v>9</v>
      </c>
      <c r="B70" s="35"/>
      <c r="C70" s="25">
        <v>0</v>
      </c>
      <c r="D70" s="25">
        <v>1</v>
      </c>
      <c r="E70" s="25">
        <v>2</v>
      </c>
      <c r="F70" s="25">
        <v>3</v>
      </c>
      <c r="G70" s="25">
        <v>4</v>
      </c>
      <c r="H70" s="25">
        <v>5</v>
      </c>
      <c r="I70" s="25">
        <v>6</v>
      </c>
      <c r="J70" s="25">
        <v>7</v>
      </c>
      <c r="K70" s="25">
        <v>8</v>
      </c>
      <c r="L70" s="26">
        <v>9</v>
      </c>
      <c r="M70" s="26">
        <v>10</v>
      </c>
      <c r="N70" s="26">
        <v>11</v>
      </c>
      <c r="O70" s="26">
        <v>12</v>
      </c>
      <c r="P70" s="26">
        <v>13</v>
      </c>
      <c r="Q70" s="26">
        <v>14</v>
      </c>
      <c r="R70" s="26">
        <v>15</v>
      </c>
      <c r="S70" s="26">
        <v>16</v>
      </c>
      <c r="T70" s="26">
        <v>17</v>
      </c>
      <c r="U70" s="26">
        <v>18</v>
      </c>
      <c r="V70" s="26">
        <v>19</v>
      </c>
      <c r="W70" s="26">
        <v>20</v>
      </c>
      <c r="X70" s="26">
        <v>21</v>
      </c>
    </row>
    <row r="71" spans="1:24" ht="15">
      <c r="A71" s="32" t="s">
        <v>30</v>
      </c>
      <c r="B71" s="32"/>
      <c r="C71" s="16"/>
      <c r="D71" s="24">
        <f>D58*$D$11</f>
        <v>0</v>
      </c>
      <c r="E71" s="24">
        <f aca="true" t="shared" si="34" ref="E71:X71">E58*$D$11</f>
        <v>0</v>
      </c>
      <c r="F71" s="24">
        <f t="shared" si="34"/>
        <v>500</v>
      </c>
      <c r="G71" s="24">
        <f t="shared" si="34"/>
        <v>0</v>
      </c>
      <c r="H71" s="24">
        <f t="shared" si="34"/>
        <v>0</v>
      </c>
      <c r="I71" s="24">
        <f t="shared" si="34"/>
        <v>0</v>
      </c>
      <c r="J71" s="24">
        <f t="shared" si="34"/>
        <v>0</v>
      </c>
      <c r="K71" s="24">
        <f t="shared" si="34"/>
        <v>0</v>
      </c>
      <c r="L71" s="24">
        <f t="shared" si="34"/>
        <v>0</v>
      </c>
      <c r="M71" s="24">
        <f t="shared" si="34"/>
        <v>0</v>
      </c>
      <c r="N71" s="24">
        <f t="shared" si="34"/>
        <v>0</v>
      </c>
      <c r="O71" s="24">
        <f t="shared" si="34"/>
        <v>0</v>
      </c>
      <c r="P71" s="24">
        <f t="shared" si="34"/>
        <v>0</v>
      </c>
      <c r="Q71" s="24">
        <f t="shared" si="34"/>
        <v>0</v>
      </c>
      <c r="R71" s="24">
        <f t="shared" si="34"/>
        <v>0</v>
      </c>
      <c r="S71" s="24">
        <f t="shared" si="34"/>
        <v>0</v>
      </c>
      <c r="T71" s="24">
        <f t="shared" si="34"/>
        <v>0</v>
      </c>
      <c r="U71" s="24">
        <f t="shared" si="34"/>
        <v>0</v>
      </c>
      <c r="V71" s="24">
        <f t="shared" si="34"/>
        <v>0</v>
      </c>
      <c r="W71" s="24">
        <f t="shared" si="34"/>
        <v>0</v>
      </c>
      <c r="X71" s="24">
        <f t="shared" si="34"/>
        <v>0</v>
      </c>
    </row>
    <row r="72" spans="1:24" ht="15">
      <c r="A72" s="32" t="s">
        <v>27</v>
      </c>
      <c r="B72" s="32"/>
      <c r="C72" s="16"/>
      <c r="D72" s="11"/>
      <c r="E72" s="11"/>
      <c r="F72" s="11">
        <v>90</v>
      </c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</row>
    <row r="73" spans="1:24" ht="15">
      <c r="A73" s="32" t="s">
        <v>28</v>
      </c>
      <c r="B73" s="32"/>
      <c r="C73" s="17">
        <v>0</v>
      </c>
      <c r="D73" s="19">
        <f>C72+C73+C75-C71</f>
        <v>0</v>
      </c>
      <c r="E73" s="19">
        <f>D72+D73+D75-D71</f>
        <v>0</v>
      </c>
      <c r="F73" s="19">
        <f>E72+E73+E75-E71</f>
        <v>0</v>
      </c>
      <c r="G73" s="19">
        <f aca="true" t="shared" si="35" ref="G73:X73">F72+F73+F75-F71</f>
        <v>0</v>
      </c>
      <c r="H73" s="19">
        <f t="shared" si="35"/>
        <v>0</v>
      </c>
      <c r="I73" s="19">
        <f t="shared" si="35"/>
        <v>0</v>
      </c>
      <c r="J73" s="19">
        <f t="shared" si="35"/>
        <v>0</v>
      </c>
      <c r="K73" s="19">
        <f t="shared" si="35"/>
        <v>0</v>
      </c>
      <c r="L73" s="19">
        <f t="shared" si="35"/>
        <v>0</v>
      </c>
      <c r="M73" s="19">
        <f t="shared" si="35"/>
        <v>0</v>
      </c>
      <c r="N73" s="19">
        <f t="shared" si="35"/>
        <v>0</v>
      </c>
      <c r="O73" s="19">
        <f t="shared" si="35"/>
        <v>0</v>
      </c>
      <c r="P73" s="19">
        <f t="shared" si="35"/>
        <v>0</v>
      </c>
      <c r="Q73" s="19">
        <f t="shared" si="35"/>
        <v>0</v>
      </c>
      <c r="R73" s="19">
        <f t="shared" si="35"/>
        <v>0</v>
      </c>
      <c r="S73" s="19">
        <f t="shared" si="35"/>
        <v>0</v>
      </c>
      <c r="T73" s="19">
        <f t="shared" si="35"/>
        <v>0</v>
      </c>
      <c r="U73" s="19">
        <f t="shared" si="35"/>
        <v>0</v>
      </c>
      <c r="V73" s="19">
        <f t="shared" si="35"/>
        <v>0</v>
      </c>
      <c r="W73" s="19">
        <f t="shared" si="35"/>
        <v>0</v>
      </c>
      <c r="X73" s="19">
        <f t="shared" si="35"/>
        <v>0</v>
      </c>
    </row>
    <row r="74" spans="1:24" ht="15">
      <c r="A74" s="32" t="s">
        <v>29</v>
      </c>
      <c r="B74" s="32"/>
      <c r="C74" s="16"/>
      <c r="D74" s="19">
        <f aca="true" t="shared" si="36" ref="D74:X74">MAX(D71-D72-D73+$G$15,0)</f>
        <v>0</v>
      </c>
      <c r="E74" s="19">
        <f t="shared" si="36"/>
        <v>0</v>
      </c>
      <c r="F74" s="19">
        <f t="shared" si="36"/>
        <v>410</v>
      </c>
      <c r="G74" s="19">
        <f t="shared" si="36"/>
        <v>0</v>
      </c>
      <c r="H74" s="19">
        <f t="shared" si="36"/>
        <v>0</v>
      </c>
      <c r="I74" s="19">
        <f t="shared" si="36"/>
        <v>0</v>
      </c>
      <c r="J74" s="19">
        <f t="shared" si="36"/>
        <v>0</v>
      </c>
      <c r="K74" s="19">
        <f t="shared" si="36"/>
        <v>0</v>
      </c>
      <c r="L74" s="19">
        <f t="shared" si="36"/>
        <v>0</v>
      </c>
      <c r="M74" s="19">
        <f t="shared" si="36"/>
        <v>0</v>
      </c>
      <c r="N74" s="19">
        <f t="shared" si="36"/>
        <v>0</v>
      </c>
      <c r="O74" s="19">
        <f t="shared" si="36"/>
        <v>0</v>
      </c>
      <c r="P74" s="19">
        <f t="shared" si="36"/>
        <v>0</v>
      </c>
      <c r="Q74" s="19">
        <f t="shared" si="36"/>
        <v>0</v>
      </c>
      <c r="R74" s="19">
        <f t="shared" si="36"/>
        <v>0</v>
      </c>
      <c r="S74" s="19">
        <f t="shared" si="36"/>
        <v>0</v>
      </c>
      <c r="T74" s="19">
        <f t="shared" si="36"/>
        <v>0</v>
      </c>
      <c r="U74" s="19">
        <f t="shared" si="36"/>
        <v>0</v>
      </c>
      <c r="V74" s="19">
        <f t="shared" si="36"/>
        <v>0</v>
      </c>
      <c r="W74" s="19">
        <f t="shared" si="36"/>
        <v>0</v>
      </c>
      <c r="X74" s="19">
        <f t="shared" si="36"/>
        <v>0</v>
      </c>
    </row>
    <row r="75" spans="1:24" ht="15">
      <c r="A75" s="33" t="s">
        <v>32</v>
      </c>
      <c r="B75" s="33"/>
      <c r="C75" s="16"/>
      <c r="D75" s="27">
        <f aca="true" t="shared" si="37" ref="D75:X75">IF(D74&gt;0,IF(ROUNDUP(D74/$I69,0)*$I69&gt;=$K69,ROUNDUP(D74/$I69,0),ROUNDUP($K69/$I69,0))*$I69,0)</f>
        <v>0</v>
      </c>
      <c r="E75" s="27">
        <f t="shared" si="37"/>
        <v>0</v>
      </c>
      <c r="F75" s="27">
        <f t="shared" si="37"/>
        <v>410</v>
      </c>
      <c r="G75" s="27">
        <f t="shared" si="37"/>
        <v>0</v>
      </c>
      <c r="H75" s="27">
        <f t="shared" si="37"/>
        <v>0</v>
      </c>
      <c r="I75" s="27">
        <f t="shared" si="37"/>
        <v>0</v>
      </c>
      <c r="J75" s="27">
        <f t="shared" si="37"/>
        <v>0</v>
      </c>
      <c r="K75" s="27">
        <f t="shared" si="37"/>
        <v>0</v>
      </c>
      <c r="L75" s="27">
        <f t="shared" si="37"/>
        <v>0</v>
      </c>
      <c r="M75" s="27">
        <f t="shared" si="37"/>
        <v>0</v>
      </c>
      <c r="N75" s="27">
        <f t="shared" si="37"/>
        <v>0</v>
      </c>
      <c r="O75" s="27">
        <f t="shared" si="37"/>
        <v>0</v>
      </c>
      <c r="P75" s="27">
        <f t="shared" si="37"/>
        <v>0</v>
      </c>
      <c r="Q75" s="27">
        <f t="shared" si="37"/>
        <v>0</v>
      </c>
      <c r="R75" s="27">
        <f t="shared" si="37"/>
        <v>0</v>
      </c>
      <c r="S75" s="27">
        <f t="shared" si="37"/>
        <v>0</v>
      </c>
      <c r="T75" s="27">
        <f t="shared" si="37"/>
        <v>0</v>
      </c>
      <c r="U75" s="27">
        <f t="shared" si="37"/>
        <v>0</v>
      </c>
      <c r="V75" s="27">
        <f t="shared" si="37"/>
        <v>0</v>
      </c>
      <c r="W75" s="27">
        <f t="shared" si="37"/>
        <v>0</v>
      </c>
      <c r="X75" s="27">
        <f t="shared" si="37"/>
        <v>0</v>
      </c>
    </row>
    <row r="76" spans="1:24" ht="15.75" thickBot="1">
      <c r="A76" s="34" t="s">
        <v>31</v>
      </c>
      <c r="B76" s="34"/>
      <c r="C76" s="30"/>
      <c r="D76" s="29">
        <f aca="true" t="shared" si="38" ref="D76:X76">INDEX(D75:AE75,1,$E69+1)</f>
        <v>410</v>
      </c>
      <c r="E76" s="29">
        <f t="shared" si="38"/>
        <v>0</v>
      </c>
      <c r="F76" s="29">
        <f t="shared" si="38"/>
        <v>0</v>
      </c>
      <c r="G76" s="29">
        <f t="shared" si="38"/>
        <v>0</v>
      </c>
      <c r="H76" s="29">
        <f t="shared" si="38"/>
        <v>0</v>
      </c>
      <c r="I76" s="29">
        <f t="shared" si="38"/>
        <v>0</v>
      </c>
      <c r="J76" s="29">
        <f t="shared" si="38"/>
        <v>0</v>
      </c>
      <c r="K76" s="29">
        <f t="shared" si="38"/>
        <v>0</v>
      </c>
      <c r="L76" s="29">
        <f t="shared" si="38"/>
        <v>0</v>
      </c>
      <c r="M76" s="29">
        <f t="shared" si="38"/>
        <v>0</v>
      </c>
      <c r="N76" s="29">
        <f t="shared" si="38"/>
        <v>0</v>
      </c>
      <c r="O76" s="29">
        <f t="shared" si="38"/>
        <v>0</v>
      </c>
      <c r="P76" s="29">
        <f t="shared" si="38"/>
        <v>0</v>
      </c>
      <c r="Q76" s="29">
        <f t="shared" si="38"/>
        <v>0</v>
      </c>
      <c r="R76" s="29">
        <f t="shared" si="38"/>
        <v>0</v>
      </c>
      <c r="S76" s="29">
        <f t="shared" si="38"/>
        <v>0</v>
      </c>
      <c r="T76" s="29">
        <f t="shared" si="38"/>
        <v>0</v>
      </c>
      <c r="U76" s="29">
        <f t="shared" si="38"/>
        <v>0</v>
      </c>
      <c r="V76" s="29">
        <f t="shared" si="38"/>
        <v>0</v>
      </c>
      <c r="W76" s="29">
        <f t="shared" si="38"/>
        <v>0</v>
      </c>
      <c r="X76" s="29">
        <f t="shared" si="38"/>
        <v>0</v>
      </c>
    </row>
  </sheetData>
  <sheetProtection/>
  <mergeCells count="59">
    <mergeCell ref="E8:G8"/>
    <mergeCell ref="E9:G9"/>
    <mergeCell ref="E10:G10"/>
    <mergeCell ref="E11:G11"/>
    <mergeCell ref="E12:G12"/>
    <mergeCell ref="E3:G3"/>
    <mergeCell ref="A16:B16"/>
    <mergeCell ref="A17:B17"/>
    <mergeCell ref="E4:G4"/>
    <mergeCell ref="E5:G5"/>
    <mergeCell ref="E6:G6"/>
    <mergeCell ref="E7:G7"/>
    <mergeCell ref="A18:B18"/>
    <mergeCell ref="A19:B19"/>
    <mergeCell ref="A20:B20"/>
    <mergeCell ref="A21:B21"/>
    <mergeCell ref="A22:B22"/>
    <mergeCell ref="A25:B25"/>
    <mergeCell ref="A26:B26"/>
    <mergeCell ref="A27:B27"/>
    <mergeCell ref="A28:B28"/>
    <mergeCell ref="A29:B29"/>
    <mergeCell ref="A30:B30"/>
    <mergeCell ref="A31:B31"/>
    <mergeCell ref="A34:B34"/>
    <mergeCell ref="A35:B35"/>
    <mergeCell ref="A36:B36"/>
    <mergeCell ref="A37:B37"/>
    <mergeCell ref="A38:B38"/>
    <mergeCell ref="A39:B39"/>
    <mergeCell ref="A40:B40"/>
    <mergeCell ref="A43:B43"/>
    <mergeCell ref="A44:B44"/>
    <mergeCell ref="A45:B45"/>
    <mergeCell ref="A46:B46"/>
    <mergeCell ref="A47:B47"/>
    <mergeCell ref="A48:B48"/>
    <mergeCell ref="A49:B49"/>
    <mergeCell ref="A52:B52"/>
    <mergeCell ref="A53:B53"/>
    <mergeCell ref="A54:B54"/>
    <mergeCell ref="A55:B55"/>
    <mergeCell ref="A71:B71"/>
    <mergeCell ref="A56:B56"/>
    <mergeCell ref="A57:B57"/>
    <mergeCell ref="A58:B58"/>
    <mergeCell ref="A61:B61"/>
    <mergeCell ref="A62:B62"/>
    <mergeCell ref="A63:B63"/>
    <mergeCell ref="A72:B72"/>
    <mergeCell ref="A73:B73"/>
    <mergeCell ref="A74:B74"/>
    <mergeCell ref="A75:B75"/>
    <mergeCell ref="A76:B76"/>
    <mergeCell ref="A64:B64"/>
    <mergeCell ref="A65:B65"/>
    <mergeCell ref="A66:B66"/>
    <mergeCell ref="A67:B67"/>
    <mergeCell ref="A70:B7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Fredde</dc:creator>
  <cp:keywords/>
  <dc:description/>
  <cp:lastModifiedBy>Fredde</cp:lastModifiedBy>
  <dcterms:created xsi:type="dcterms:W3CDTF">2008-11-10T10:48:29Z</dcterms:created>
  <dcterms:modified xsi:type="dcterms:W3CDTF">2009-06-14T08:43:43Z</dcterms:modified>
  <cp:category/>
  <cp:version/>
  <cp:contentType/>
  <cp:contentStatus/>
</cp:coreProperties>
</file>