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<sst xmlns="http://schemas.openxmlformats.org/spreadsheetml/2006/main" count="30" uniqueCount="30">
  <si>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SE GVB 10Y</t>
  </si>
  <si>
    <t>Valuation coupon bond</t>
  </si>
  <si>
    <t>Name of bond</t>
  </si>
  <si>
    <t>Enter the name of the zero coupon bond</t>
  </si>
  <si>
    <t>Nominal amount</t>
  </si>
  <si>
    <t xml:space="preserve">Specify the nominal amount that you receive when the coupon bond maturing </t>
  </si>
  <si>
    <t>Periodic coupon</t>
  </si>
  <si>
    <t xml:space="preserve">Enter the market rate for the bond you will invest in </t>
  </si>
  <si>
    <t>Enter the coupon, or interest payment you will receive per period</t>
  </si>
  <si>
    <t xml:space="preserve">Number of coupon payments per year </t>
  </si>
  <si>
    <t>Settlement day</t>
  </si>
  <si>
    <t xml:space="preserve">Enter the date you intend to invest in and pay for this zero coupon bond </t>
  </si>
  <si>
    <t xml:space="preserve">Specify how often you receive coupon payments per year, 12 for every month, 4 for quarterly </t>
  </si>
  <si>
    <t xml:space="preserve">Date of the next coupon payment </t>
  </si>
  <si>
    <t>Maturity</t>
  </si>
  <si>
    <t xml:space="preserve">Interest days to maturity from coupon day </t>
  </si>
  <si>
    <t>Interest days to coupon from settlement day</t>
  </si>
  <si>
    <t>Periodic interest rate</t>
  </si>
  <si>
    <t>Value at the next coupon payment</t>
  </si>
  <si>
    <t>Settlement amount by settlement day</t>
  </si>
  <si>
    <t>Accrued coupon</t>
  </si>
  <si>
    <t xml:space="preserve">Enter the date when the next coupon payment will be paid </t>
  </si>
  <si>
    <t>Enter the date when the coupon bond matures and the nominal amount should be paid</t>
  </si>
  <si>
    <t>The number of interest days between the date of the next coupon payment and the maturity date</t>
  </si>
  <si>
    <t>The number of interest days between settlement day and next coupon payment</t>
  </si>
  <si>
    <t>Specifies the value of the coupon bond at the date of the next coupon payment</t>
  </si>
  <si>
    <t>Sets out the settlement amount you will pay on the settlement day for the coupon bond</t>
  </si>
  <si>
    <t>Sets out the accrued coupon payment that has been earned by the previous owner of the coupon bond</t>
  </si>
  <si>
    <t>Annual market rate</t>
  </si>
  <si>
    <t>Specifies the periodic interest rate, calculated to be equal to the annual interest rate when compounded during a year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</si>
</sst>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"/>
    <numFmt numFmtId="168" formatCode="#,##0.000"/>
    <numFmt numFmtId="169" formatCode="#,##0.0000"/>
    <numFmt numFmtId="170" formatCode="#,##0.00000"/>
    <numFmt numFmtId="171" formatCode="[$-41D]&quot;den &quot;d\ mmmm\ yyyy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"/>
    <numFmt numFmtId="181" formatCode="#,##0.0"/>
    <numFmt numFmtId="182" formatCode="0.0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3" fillId="34" borderId="11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1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3" fillId="34" borderId="0" xfId="0" applyFont="1" applyFill="1" applyBorder="1" applyAlignment="1">
      <alignment/>
    </xf>
    <xf numFmtId="4" fontId="33" fillId="34" borderId="0" xfId="48" applyNumberFormat="1" applyFont="1" applyFill="1" applyBorder="1" applyAlignment="1">
      <alignment/>
    </xf>
    <xf numFmtId="0" fontId="33" fillId="34" borderId="0" xfId="0" applyFont="1" applyFill="1" applyAlignment="1">
      <alignment/>
    </xf>
    <xf numFmtId="4" fontId="33" fillId="34" borderId="0" xfId="0" applyNumberFormat="1" applyFont="1" applyFill="1" applyBorder="1" applyAlignment="1">
      <alignment/>
    </xf>
    <xf numFmtId="4" fontId="33" fillId="34" borderId="11" xfId="48" applyNumberFormat="1" applyFont="1" applyFill="1" applyBorder="1" applyAlignment="1">
      <alignment/>
    </xf>
    <xf numFmtId="0" fontId="33" fillId="34" borderId="12" xfId="0" applyFont="1" applyFill="1" applyBorder="1" applyAlignment="1">
      <alignment/>
    </xf>
    <xf numFmtId="1" fontId="33" fillId="34" borderId="12" xfId="48" applyNumberFormat="1" applyFont="1" applyFill="1" applyBorder="1" applyAlignment="1">
      <alignment/>
    </xf>
    <xf numFmtId="8" fontId="0" fillId="0" borderId="0" xfId="0" applyNumberFormat="1" applyAlignment="1">
      <alignment/>
    </xf>
    <xf numFmtId="165" fontId="0" fillId="4" borderId="10" xfId="48" applyNumberFormat="1" applyFont="1" applyFill="1" applyBorder="1" applyAlignment="1">
      <alignment/>
    </xf>
    <xf numFmtId="165" fontId="33" fillId="34" borderId="0" xfId="48" applyNumberFormat="1" applyFont="1" applyFill="1" applyBorder="1" applyAlignment="1">
      <alignment/>
    </xf>
    <xf numFmtId="174" fontId="0" fillId="0" borderId="0" xfId="0" applyNumberFormat="1" applyAlignment="1">
      <alignment/>
    </xf>
    <xf numFmtId="2" fontId="0" fillId="4" borderId="10" xfId="48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0.57421875" style="0" customWidth="1"/>
    <col min="2" max="2" width="24.00390625" style="0" customWidth="1"/>
    <col min="4" max="4" width="10.8515625" style="0" bestFit="1" customWidth="1"/>
    <col min="5" max="5" width="10.140625" style="0" bestFit="1" customWidth="1"/>
  </cols>
  <sheetData>
    <row r="1" ht="18.75">
      <c r="A1" s="1" t="s">
        <v>1</v>
      </c>
    </row>
    <row r="2" ht="18.75">
      <c r="A2" s="1"/>
    </row>
    <row r="3" spans="1:3" ht="15">
      <c r="A3" s="3" t="s">
        <v>2</v>
      </c>
      <c r="B3" s="8" t="s">
        <v>0</v>
      </c>
      <c r="C3" s="5" t="s">
        <v>3</v>
      </c>
    </row>
    <row r="4" spans="1:3" ht="15">
      <c r="A4" s="3" t="s">
        <v>4</v>
      </c>
      <c r="B4" s="2">
        <v>100000.54</v>
      </c>
      <c r="C4" s="5" t="s">
        <v>5</v>
      </c>
    </row>
    <row r="5" spans="1:3" ht="15">
      <c r="A5" s="3" t="s">
        <v>6</v>
      </c>
      <c r="B5" s="2">
        <v>1000.46</v>
      </c>
      <c r="C5" s="5" t="s">
        <v>8</v>
      </c>
    </row>
    <row r="6" spans="1:3" ht="15">
      <c r="A6" s="3" t="s">
        <v>28</v>
      </c>
      <c r="B6" s="19">
        <v>0.1</v>
      </c>
      <c r="C6" s="5" t="s">
        <v>7</v>
      </c>
    </row>
    <row r="7" spans="1:3" ht="15">
      <c r="A7" s="3" t="s">
        <v>9</v>
      </c>
      <c r="B7" s="22">
        <v>12</v>
      </c>
      <c r="C7" s="5" t="s">
        <v>12</v>
      </c>
    </row>
    <row r="8" spans="1:3" ht="15">
      <c r="A8" s="3" t="s">
        <v>10</v>
      </c>
      <c r="B8" s="7">
        <v>41382</v>
      </c>
      <c r="C8" s="5" t="s">
        <v>11</v>
      </c>
    </row>
    <row r="9" spans="1:3" ht="15">
      <c r="A9" s="3" t="s">
        <v>13</v>
      </c>
      <c r="B9" s="7">
        <v>41408</v>
      </c>
      <c r="C9" s="5" t="s">
        <v>21</v>
      </c>
    </row>
    <row r="10" spans="1:3" ht="15">
      <c r="A10" s="3" t="s">
        <v>14</v>
      </c>
      <c r="B10" s="7">
        <v>43324</v>
      </c>
      <c r="C10" s="5" t="s">
        <v>22</v>
      </c>
    </row>
    <row r="11" ht="15.75" thickBot="1"/>
    <row r="12" spans="1:3" ht="15.75" thickTop="1">
      <c r="A12" s="16" t="s">
        <v>15</v>
      </c>
      <c r="B12" s="17">
        <f>DAYS360(B9,B10,TRUE)</f>
        <v>1888</v>
      </c>
      <c r="C12" s="6" t="s">
        <v>23</v>
      </c>
    </row>
    <row r="13" spans="1:3" ht="15">
      <c r="A13" s="11" t="s">
        <v>16</v>
      </c>
      <c r="B13" s="13">
        <f>DAYS360(B8,B9,TRUE)</f>
        <v>26</v>
      </c>
      <c r="C13" s="6" t="s">
        <v>24</v>
      </c>
    </row>
    <row r="14" spans="1:3" ht="15">
      <c r="A14" s="11" t="s">
        <v>17</v>
      </c>
      <c r="B14" s="20">
        <f>((1+B6)^(1/B7))-1</f>
        <v>0.007974140428903764</v>
      </c>
      <c r="C14" s="6" t="s">
        <v>29</v>
      </c>
    </row>
    <row r="15" spans="1:3" ht="15">
      <c r="A15" s="11" t="s">
        <v>18</v>
      </c>
      <c r="B15" s="12">
        <f>B5*((1-((1+B14)^-((B12/360)*B7)))/B14)+(B4/((1+B6)^(B12/360)))+(B5)</f>
        <v>111017.38496137231</v>
      </c>
      <c r="C15" s="6" t="s">
        <v>25</v>
      </c>
    </row>
    <row r="16" spans="1:3" ht="15">
      <c r="A16" s="11" t="s">
        <v>19</v>
      </c>
      <c r="B16" s="14">
        <f>B15/(1+B6)^(B13/360)</f>
        <v>110255.81948035926</v>
      </c>
      <c r="C16" s="6" t="s">
        <v>26</v>
      </c>
    </row>
    <row r="17" spans="1:3" ht="15.75" thickBot="1">
      <c r="A17" s="4" t="s">
        <v>20</v>
      </c>
      <c r="B17" s="15">
        <f>((360-B13)/360)*B5</f>
        <v>928.2045555555557</v>
      </c>
      <c r="C17" s="6" t="s">
        <v>27</v>
      </c>
    </row>
    <row r="18" ht="15.75" thickTop="1">
      <c r="B18" s="9"/>
    </row>
    <row r="19" ht="15">
      <c r="B19" s="21"/>
    </row>
    <row r="20" ht="15">
      <c r="D20" s="18"/>
    </row>
    <row r="21" spans="2:5" ht="15">
      <c r="B21" s="10"/>
      <c r="D21" s="18"/>
      <c r="E21" s="18"/>
    </row>
    <row r="23" ht="15">
      <c r="B23" s="10"/>
    </row>
    <row r="24" ht="15">
      <c r="B24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2008-10-03T17:39:48Z</dcterms:created>
  <dcterms:modified xsi:type="dcterms:W3CDTF">2013-04-22T08:25:00Z</dcterms:modified>
  <cp:category/>
  <cp:version/>
  <cp:contentType/>
  <cp:contentStatus/>
</cp:coreProperties>
</file>