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Forsaljningsprognos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<sst xmlns="http://schemas.openxmlformats.org/spreadsheetml/2006/main" count="16" uniqueCount="16">
  <si>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MAD</t>
  </si>
  <si>
    <r>
      <t>Alfa (</t>
    </r>
    <r>
      <rPr>
        <sz val="11"/>
        <color indexed="8"/>
        <rFont val="Times New Roman"/>
        <family val="1"/>
      </rPr>
      <t>α)</t>
    </r>
  </si>
  <si>
    <t>Beta (β)</t>
  </si>
  <si>
    <t>Trend</t>
  </si>
  <si>
    <t>Forecasting with exponential smoothing</t>
  </si>
  <si>
    <t>Month</t>
  </si>
  <si>
    <t>Actual demand</t>
  </si>
  <si>
    <t>Forecast</t>
  </si>
  <si>
    <t>Forecast with trend</t>
  </si>
  <si>
    <t>For. Error</t>
  </si>
  <si>
    <t>Error (ABS)</t>
  </si>
  <si>
    <t>Signal</t>
  </si>
  <si>
    <t xml:space="preserve">For. Error (Forecast error) is the actual demand minus the forecast with trend for the month </t>
  </si>
  <si>
    <t xml:space="preserve">Error (ABS) is the absolute value for the forecast error </t>
  </si>
  <si>
    <t>MAD is the average forecast error over a certain number of periods</t>
  </si>
  <si>
    <t>Signal is the rolling sum of forecasting errors divided by MAD, a value greater than 4 and less than -4 indicate that the forecast is out of control, 99.9% of the obeservations are within these limits.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</si>
</sst>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mmmm\ yyyy;@"/>
    <numFmt numFmtId="166" formatCode="mmm/yyyy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0"/>
    <numFmt numFmtId="174" formatCode="[$-409]mmmm/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4" borderId="10" xfId="0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4" borderId="10" xfId="0" applyNumberFormat="1" applyFill="1" applyBorder="1" applyAlignment="1">
      <alignment/>
    </xf>
    <xf numFmtId="4" fontId="34" fillId="0" borderId="10" xfId="0" applyNumberFormat="1" applyFont="1" applyBorder="1" applyAlignment="1">
      <alignment/>
    </xf>
    <xf numFmtId="0" fontId="3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73" fontId="0" fillId="0" borderId="10" xfId="0" applyNumberFormat="1" applyBorder="1" applyAlignment="1">
      <alignment/>
    </xf>
    <xf numFmtId="174" fontId="0" fillId="4" borderId="10" xfId="0" applyNumberForma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18.57421875" style="0" customWidth="1"/>
    <col min="2" max="2" width="17.421875" style="0" bestFit="1" customWidth="1"/>
    <col min="3" max="3" width="12.28125" style="0" customWidth="1"/>
    <col min="4" max="4" width="10.57421875" style="0" customWidth="1"/>
    <col min="5" max="5" width="18.140625" style="0" bestFit="1" customWidth="1"/>
    <col min="7" max="7" width="10.57421875" style="0" bestFit="1" customWidth="1"/>
    <col min="8" max="8" width="10.421875" style="0" customWidth="1"/>
  </cols>
  <sheetData>
    <row r="1" spans="1:7" ht="15.75">
      <c r="A1" s="1" t="s">
        <v>4</v>
      </c>
      <c r="G1" s="3" t="s">
        <v>12</v>
      </c>
    </row>
    <row r="2" ht="15">
      <c r="G2" s="3" t="s">
        <v>13</v>
      </c>
    </row>
    <row r="3" spans="1:7" ht="15">
      <c r="A3" s="9" t="s">
        <v>1</v>
      </c>
      <c r="B3" s="2">
        <v>0.4</v>
      </c>
      <c r="G3" s="3" t="s">
        <v>14</v>
      </c>
    </row>
    <row r="4" spans="1:7" ht="15">
      <c r="A4" s="9" t="s">
        <v>2</v>
      </c>
      <c r="B4" s="2">
        <v>0.4</v>
      </c>
      <c r="G4" s="3" t="s">
        <v>15</v>
      </c>
    </row>
    <row r="5" spans="1:2" ht="15">
      <c r="A5" s="4"/>
      <c r="B5" s="4"/>
    </row>
    <row r="6" spans="1:10" ht="15">
      <c r="A6" s="8" t="s">
        <v>5</v>
      </c>
      <c r="B6" s="8" t="s">
        <v>6</v>
      </c>
      <c r="C6" s="8" t="s">
        <v>7</v>
      </c>
      <c r="D6" s="8" t="s">
        <v>3</v>
      </c>
      <c r="E6" s="8" t="s">
        <v>8</v>
      </c>
      <c r="G6" s="8" t="s">
        <v>9</v>
      </c>
      <c r="H6" s="8" t="s">
        <v>10</v>
      </c>
      <c r="I6" s="8" t="s">
        <v>0</v>
      </c>
      <c r="J6" s="8" t="s">
        <v>11</v>
      </c>
    </row>
    <row r="7" spans="1:10" ht="15">
      <c r="A7" s="11">
        <v>39083</v>
      </c>
      <c r="B7" s="6">
        <v>12</v>
      </c>
      <c r="C7" s="6">
        <v>11</v>
      </c>
      <c r="D7" s="6">
        <v>2</v>
      </c>
      <c r="E7" s="7">
        <f>C7+D7</f>
        <v>13</v>
      </c>
      <c r="G7" s="10">
        <f>B7-E7</f>
        <v>-1</v>
      </c>
      <c r="H7" s="10">
        <f>ABS(G7)</f>
        <v>1</v>
      </c>
      <c r="I7" s="10">
        <f>SUM($H$7:H7)/COUNT($H$7:H7)</f>
        <v>1</v>
      </c>
      <c r="J7" s="10">
        <f>SUM($G$7:G7)/I7</f>
        <v>-1</v>
      </c>
    </row>
    <row r="8" spans="1:10" ht="15">
      <c r="A8" s="11">
        <v>39114</v>
      </c>
      <c r="B8" s="6">
        <v>17</v>
      </c>
      <c r="C8" s="5">
        <f>($B$3*B7)+((1-$B$3)*(C7+D7))</f>
        <v>12.600000000000001</v>
      </c>
      <c r="D8" s="5">
        <f>($B$4*(C8-C7))+((1-$B$4)*D7)</f>
        <v>1.8400000000000005</v>
      </c>
      <c r="E8" s="7">
        <f>C8+D8</f>
        <v>14.440000000000001</v>
      </c>
      <c r="G8" s="10">
        <f aca="true" t="shared" si="0" ref="G8:G71">B8-E8</f>
        <v>2.5599999999999987</v>
      </c>
      <c r="H8" s="10">
        <f>ABS(G8)</f>
        <v>2.5599999999999987</v>
      </c>
      <c r="I8" s="10">
        <f>SUM($H$7:H8)/COUNT($H$7:H8)</f>
        <v>1.7799999999999994</v>
      </c>
      <c r="J8" s="10">
        <f>SUM($G$7:G8)/I8</f>
        <v>0.8764044943820221</v>
      </c>
    </row>
    <row r="9" spans="1:10" ht="15">
      <c r="A9" s="11">
        <v>39142</v>
      </c>
      <c r="B9" s="6">
        <v>20</v>
      </c>
      <c r="C9" s="5">
        <f aca="true" t="shared" si="1" ref="C9:C72">($B$3*B8)+((1-$B$3)*(C8+D8))</f>
        <v>15.464</v>
      </c>
      <c r="D9" s="5">
        <f aca="true" t="shared" si="2" ref="D9:D72">($B$4*(C9-C8))+((1-$B$4)*D8)</f>
        <v>2.2496</v>
      </c>
      <c r="E9" s="7">
        <f aca="true" t="shared" si="3" ref="E9:E72">C9+D9</f>
        <v>17.7136</v>
      </c>
      <c r="G9" s="10">
        <f t="shared" si="0"/>
        <v>2.2864000000000004</v>
      </c>
      <c r="H9" s="10">
        <f>ABS(G9)</f>
        <v>2.2864000000000004</v>
      </c>
      <c r="I9" s="10">
        <f>SUM($H$7:H9)/COUNT($H$7:H9)</f>
        <v>1.9487999999999996</v>
      </c>
      <c r="J9" s="10">
        <f>SUM($G$7:G9)/I9</f>
        <v>1.973727422003284</v>
      </c>
    </row>
    <row r="10" spans="1:10" ht="15">
      <c r="A10" s="11">
        <v>39173</v>
      </c>
      <c r="B10" s="6">
        <v>19</v>
      </c>
      <c r="C10" s="5">
        <f t="shared" si="1"/>
        <v>18.62816</v>
      </c>
      <c r="D10" s="5">
        <f t="shared" si="2"/>
        <v>2.6154240000000004</v>
      </c>
      <c r="E10" s="7">
        <f t="shared" si="3"/>
        <v>21.243584000000002</v>
      </c>
      <c r="G10" s="10">
        <f t="shared" si="0"/>
        <v>-2.243584000000002</v>
      </c>
      <c r="H10" s="10">
        <f>ABS(G10)</f>
        <v>2.243584000000002</v>
      </c>
      <c r="I10" s="10">
        <f>SUM($H$7:H10)/COUNT($H$7:H10)</f>
        <v>2.0224960000000003</v>
      </c>
      <c r="J10" s="10">
        <f>SUM($G$7:G10)/I10</f>
        <v>0.7924940271822525</v>
      </c>
    </row>
    <row r="11" spans="1:10" ht="15">
      <c r="A11" s="11">
        <v>39203</v>
      </c>
      <c r="B11" s="6">
        <v>24</v>
      </c>
      <c r="C11" s="5">
        <f t="shared" si="1"/>
        <v>20.346150400000003</v>
      </c>
      <c r="D11" s="5">
        <f t="shared" si="2"/>
        <v>2.2564505600000007</v>
      </c>
      <c r="E11" s="7">
        <f t="shared" si="3"/>
        <v>22.602600960000004</v>
      </c>
      <c r="G11" s="10">
        <f t="shared" si="0"/>
        <v>1.3973990399999963</v>
      </c>
      <c r="H11" s="10">
        <f aca="true" t="shared" si="4" ref="H11:H74">ABS(G11)</f>
        <v>1.3973990399999963</v>
      </c>
      <c r="I11" s="10">
        <f>SUM($H$7:H11)/COUNT($H$7:H11)</f>
        <v>1.8974766079999994</v>
      </c>
      <c r="J11" s="10">
        <f>SUM($G$7:G11)/I11</f>
        <v>1.5811604882772785</v>
      </c>
    </row>
    <row r="12" spans="1:10" ht="15">
      <c r="A12" s="11">
        <v>39234</v>
      </c>
      <c r="B12" s="6">
        <v>21</v>
      </c>
      <c r="C12" s="5">
        <f t="shared" si="1"/>
        <v>23.161560576000003</v>
      </c>
      <c r="D12" s="5">
        <f t="shared" si="2"/>
        <v>2.4800344064000006</v>
      </c>
      <c r="E12" s="7">
        <f t="shared" si="3"/>
        <v>25.641594982400004</v>
      </c>
      <c r="G12" s="10">
        <f t="shared" si="0"/>
        <v>-4.6415949824000045</v>
      </c>
      <c r="H12" s="10">
        <f t="shared" si="4"/>
        <v>4.6415949824000045</v>
      </c>
      <c r="I12" s="10">
        <f>SUM($H$7:H12)/COUNT($H$7:H12)</f>
        <v>2.3548296704000005</v>
      </c>
      <c r="J12" s="10">
        <f>SUM($G$7:G12)/I12</f>
        <v>-0.6970270347074402</v>
      </c>
    </row>
    <row r="13" spans="1:10" ht="15">
      <c r="A13" s="11">
        <v>39264</v>
      </c>
      <c r="B13" s="6">
        <v>31</v>
      </c>
      <c r="C13" s="5">
        <f t="shared" si="1"/>
        <v>23.784956989440005</v>
      </c>
      <c r="D13" s="5">
        <f t="shared" si="2"/>
        <v>1.7373792092160012</v>
      </c>
      <c r="E13" s="7">
        <f t="shared" si="3"/>
        <v>25.522336198656006</v>
      </c>
      <c r="G13" s="10">
        <f t="shared" si="0"/>
        <v>5.4776638013439936</v>
      </c>
      <c r="H13" s="10">
        <f t="shared" si="4"/>
        <v>5.4776638013439936</v>
      </c>
      <c r="I13" s="10">
        <f>SUM($H$7:H13)/COUNT($H$7:H13)</f>
        <v>2.800948831963428</v>
      </c>
      <c r="J13" s="10">
        <f>SUM($G$7:G13)/I13</f>
        <v>1.3696372511934816</v>
      </c>
    </row>
    <row r="14" spans="1:10" ht="15">
      <c r="A14" s="11">
        <v>39295</v>
      </c>
      <c r="B14" s="6">
        <v>28</v>
      </c>
      <c r="C14" s="5">
        <f t="shared" si="1"/>
        <v>27.713401719193605</v>
      </c>
      <c r="D14" s="5">
        <f t="shared" si="2"/>
        <v>2.613805417431041</v>
      </c>
      <c r="E14" s="7">
        <f t="shared" si="3"/>
        <v>30.327207136624647</v>
      </c>
      <c r="G14" s="10">
        <f t="shared" si="0"/>
        <v>-2.327207136624647</v>
      </c>
      <c r="H14" s="10">
        <f t="shared" si="4"/>
        <v>2.327207136624647</v>
      </c>
      <c r="I14" s="10">
        <f>SUM($H$7:H14)/COUNT($H$7:H14)</f>
        <v>2.7417311200460803</v>
      </c>
      <c r="J14" s="10">
        <f>SUM($G$7:G14)/I14</f>
        <v>0.5504101811026503</v>
      </c>
    </row>
    <row r="15" spans="1:10" ht="15">
      <c r="A15" s="11">
        <v>39326</v>
      </c>
      <c r="B15" s="6">
        <v>36</v>
      </c>
      <c r="C15" s="5">
        <f t="shared" si="1"/>
        <v>29.396324281974792</v>
      </c>
      <c r="D15" s="5">
        <f t="shared" si="2"/>
        <v>2.241452275571099</v>
      </c>
      <c r="E15" s="7">
        <f t="shared" si="3"/>
        <v>31.63777655754589</v>
      </c>
      <c r="G15" s="10">
        <f t="shared" si="0"/>
        <v>4.362223442454109</v>
      </c>
      <c r="H15" s="10">
        <f t="shared" si="4"/>
        <v>4.362223442454109</v>
      </c>
      <c r="I15" s="10">
        <f>SUM($H$7:H15)/COUNT($H$7:H15)</f>
        <v>2.9217858225358615</v>
      </c>
      <c r="J15" s="10">
        <f>SUM($G$7:G15)/I15</f>
        <v>2.009490264306114</v>
      </c>
    </row>
    <row r="16" spans="1:10" ht="15">
      <c r="A16" s="11">
        <v>39356</v>
      </c>
      <c r="B16" s="6"/>
      <c r="C16" s="5">
        <f t="shared" si="1"/>
        <v>33.38266593452754</v>
      </c>
      <c r="D16" s="5">
        <f t="shared" si="2"/>
        <v>2.9394080263637576</v>
      </c>
      <c r="E16" s="7">
        <f t="shared" si="3"/>
        <v>36.322073960891295</v>
      </c>
      <c r="G16" s="10">
        <f t="shared" si="0"/>
        <v>-36.322073960891295</v>
      </c>
      <c r="H16" s="10">
        <f t="shared" si="4"/>
        <v>36.322073960891295</v>
      </c>
      <c r="I16" s="10">
        <f>SUM($H$7:H16)/COUNT($H$7:H16)</f>
        <v>6.261814636371405</v>
      </c>
      <c r="J16" s="10">
        <f>SUM($G$7:G16)/I16</f>
        <v>-4.862931205156762</v>
      </c>
    </row>
    <row r="17" spans="1:10" ht="15">
      <c r="A17" s="11">
        <v>39387</v>
      </c>
      <c r="B17" s="6"/>
      <c r="C17" s="5">
        <f t="shared" si="1"/>
        <v>21.793244376534776</v>
      </c>
      <c r="D17" s="5">
        <f t="shared" si="2"/>
        <v>-2.8721238073788498</v>
      </c>
      <c r="E17" s="7">
        <f t="shared" si="3"/>
        <v>18.921120569155928</v>
      </c>
      <c r="G17" s="10">
        <f t="shared" si="0"/>
        <v>-18.921120569155928</v>
      </c>
      <c r="H17" s="10">
        <f t="shared" si="4"/>
        <v>18.921120569155928</v>
      </c>
      <c r="I17" s="10">
        <f>SUM($H$7:H17)/COUNT($H$7:H17)</f>
        <v>7.412660630260907</v>
      </c>
      <c r="J17" s="10">
        <f>SUM($G$7:G17)/I17</f>
        <v>-6.660482224657843</v>
      </c>
    </row>
    <row r="18" spans="1:10" ht="15">
      <c r="A18" s="11">
        <v>39417</v>
      </c>
      <c r="B18" s="6"/>
      <c r="C18" s="5">
        <f t="shared" si="1"/>
        <v>11.352672341493557</v>
      </c>
      <c r="D18" s="5">
        <f t="shared" si="2"/>
        <v>-5.899503098443798</v>
      </c>
      <c r="E18" s="7">
        <f t="shared" si="3"/>
        <v>5.453169243049759</v>
      </c>
      <c r="G18" s="10">
        <f t="shared" si="0"/>
        <v>-5.453169243049759</v>
      </c>
      <c r="H18" s="10">
        <f t="shared" si="4"/>
        <v>5.453169243049759</v>
      </c>
      <c r="I18" s="10">
        <f>SUM($H$7:H18)/COUNT($H$7:H18)</f>
        <v>7.249369681326645</v>
      </c>
      <c r="J18" s="10">
        <f>SUM($G$7:G18)/I18</f>
        <v>-7.5627352471133005</v>
      </c>
    </row>
    <row r="19" spans="1:10" ht="15">
      <c r="A19" s="11">
        <v>39448</v>
      </c>
      <c r="B19" s="6"/>
      <c r="C19" s="5">
        <f t="shared" si="1"/>
        <v>3.2719015458298553</v>
      </c>
      <c r="D19" s="5">
        <f t="shared" si="2"/>
        <v>-6.77201017733176</v>
      </c>
      <c r="E19" s="7">
        <f t="shared" si="3"/>
        <v>-3.5001086315019045</v>
      </c>
      <c r="G19" s="10">
        <f t="shared" si="0"/>
        <v>3.5001086315019045</v>
      </c>
      <c r="H19" s="10">
        <f t="shared" si="4"/>
        <v>3.5001086315019045</v>
      </c>
      <c r="I19" s="10">
        <f>SUM($H$7:H19)/COUNT($H$7:H19)</f>
        <v>6.96096498518628</v>
      </c>
      <c r="J19" s="10">
        <f>SUM($G$7:G19)/I19</f>
        <v>-7.37325285876986</v>
      </c>
    </row>
    <row r="20" spans="1:10" ht="15">
      <c r="A20" s="11">
        <v>39479</v>
      </c>
      <c r="B20" s="6"/>
      <c r="C20" s="5">
        <f t="shared" si="1"/>
        <v>-2.1000651789011426</v>
      </c>
      <c r="D20" s="5">
        <f t="shared" si="2"/>
        <v>-6.2119927962914545</v>
      </c>
      <c r="E20" s="7">
        <f t="shared" si="3"/>
        <v>-8.312057975192598</v>
      </c>
      <c r="G20" s="10">
        <f t="shared" si="0"/>
        <v>8.312057975192598</v>
      </c>
      <c r="H20" s="10">
        <f t="shared" si="4"/>
        <v>8.312057975192598</v>
      </c>
      <c r="I20" s="10">
        <f>SUM($H$7:H20)/COUNT($H$7:H20)</f>
        <v>7.057471627329589</v>
      </c>
      <c r="J20" s="10">
        <f>SUM($G$7:G20)/I20</f>
        <v>-6.094660988088773</v>
      </c>
    </row>
    <row r="21" spans="1:10" ht="15">
      <c r="A21" s="11">
        <v>39508</v>
      </c>
      <c r="B21" s="6"/>
      <c r="C21" s="5">
        <f t="shared" si="1"/>
        <v>-4.987234785115558</v>
      </c>
      <c r="D21" s="5">
        <f t="shared" si="2"/>
        <v>-4.882063520260639</v>
      </c>
      <c r="E21" s="7">
        <f t="shared" si="3"/>
        <v>-9.869298305376198</v>
      </c>
      <c r="G21" s="10">
        <f t="shared" si="0"/>
        <v>9.869298305376198</v>
      </c>
      <c r="H21" s="10">
        <f t="shared" si="4"/>
        <v>9.869298305376198</v>
      </c>
      <c r="I21" s="10">
        <f>SUM($H$7:H21)/COUNT($H$7:H21)</f>
        <v>7.244926739199362</v>
      </c>
      <c r="J21" s="10">
        <f>SUM($G$7:G21)/I21</f>
        <v>-4.574732069673838</v>
      </c>
    </row>
    <row r="22" spans="1:10" ht="15">
      <c r="A22" s="11">
        <v>39539</v>
      </c>
      <c r="B22" s="6"/>
      <c r="C22" s="5">
        <f t="shared" si="1"/>
        <v>-5.921578983225719</v>
      </c>
      <c r="D22" s="5">
        <f t="shared" si="2"/>
        <v>-3.3029757914004474</v>
      </c>
      <c r="E22" s="7">
        <f t="shared" si="3"/>
        <v>-9.224554774626167</v>
      </c>
      <c r="G22" s="10">
        <f t="shared" si="0"/>
        <v>9.224554774626167</v>
      </c>
      <c r="H22" s="10">
        <f t="shared" si="4"/>
        <v>9.224554774626167</v>
      </c>
      <c r="I22" s="10">
        <f>SUM($H$7:H22)/COUNT($H$7:H22)</f>
        <v>7.3686534914135375</v>
      </c>
      <c r="J22" s="10">
        <f>SUM($G$7:G22)/I22</f>
        <v>-3.2460535631779646</v>
      </c>
    </row>
    <row r="23" spans="1:10" ht="15">
      <c r="A23" s="11">
        <v>39569</v>
      </c>
      <c r="B23" s="6"/>
      <c r="C23" s="5">
        <f t="shared" si="1"/>
        <v>-5.5347328647757</v>
      </c>
      <c r="D23" s="5">
        <f t="shared" si="2"/>
        <v>-1.8270470274602608</v>
      </c>
      <c r="E23" s="7">
        <f t="shared" si="3"/>
        <v>-7.361779892235961</v>
      </c>
      <c r="G23" s="10">
        <f t="shared" si="0"/>
        <v>7.361779892235961</v>
      </c>
      <c r="H23" s="10">
        <f t="shared" si="4"/>
        <v>7.361779892235961</v>
      </c>
      <c r="I23" s="10">
        <f>SUM($H$7:H23)/COUNT($H$7:H23)</f>
        <v>7.368249162050151</v>
      </c>
      <c r="J23" s="10">
        <f>SUM($G$7:G23)/I23</f>
        <v>-2.2471096817230576</v>
      </c>
    </row>
    <row r="24" spans="1:10" ht="15">
      <c r="A24" s="11">
        <v>39600</v>
      </c>
      <c r="B24" s="6"/>
      <c r="C24" s="5">
        <f t="shared" si="1"/>
        <v>-4.417067935341576</v>
      </c>
      <c r="D24" s="5">
        <f t="shared" si="2"/>
        <v>-0.6491622447025069</v>
      </c>
      <c r="E24" s="7">
        <f t="shared" si="3"/>
        <v>-5.066230180044083</v>
      </c>
      <c r="G24" s="10">
        <f t="shared" si="0"/>
        <v>5.066230180044083</v>
      </c>
      <c r="H24" s="10">
        <f t="shared" si="4"/>
        <v>5.066230180044083</v>
      </c>
      <c r="I24" s="10">
        <f>SUM($H$7:H24)/COUNT($H$7:H24)</f>
        <v>7.240359218605369</v>
      </c>
      <c r="J24" s="10">
        <f>SUM($G$7:G24)/I24</f>
        <v>-1.5870806271349627</v>
      </c>
    </row>
    <row r="25" spans="1:10" ht="15">
      <c r="A25" s="11">
        <v>39630</v>
      </c>
      <c r="B25" s="6"/>
      <c r="C25" s="5">
        <f t="shared" si="1"/>
        <v>-3.0397381080264494</v>
      </c>
      <c r="D25" s="5">
        <f t="shared" si="2"/>
        <v>0.16143458410454647</v>
      </c>
      <c r="E25" s="7">
        <f t="shared" si="3"/>
        <v>-2.878303523921903</v>
      </c>
      <c r="G25" s="10">
        <f t="shared" si="0"/>
        <v>2.878303523921903</v>
      </c>
      <c r="H25" s="10">
        <f t="shared" si="4"/>
        <v>2.878303523921903</v>
      </c>
      <c r="I25" s="10">
        <f>SUM($H$7:H25)/COUNT($H$7:H25)</f>
        <v>7.010777339937819</v>
      </c>
      <c r="J25" s="10">
        <f>SUM($G$7:G25)/I25</f>
        <v>-1.2284986254464476</v>
      </c>
    </row>
    <row r="26" spans="1:10" ht="15">
      <c r="A26" s="11">
        <v>39661</v>
      </c>
      <c r="B26" s="6"/>
      <c r="C26" s="5">
        <f t="shared" si="1"/>
        <v>-1.7269821143531419</v>
      </c>
      <c r="D26" s="5">
        <f t="shared" si="2"/>
        <v>0.621963147932051</v>
      </c>
      <c r="E26" s="7">
        <f t="shared" si="3"/>
        <v>-1.105018966421091</v>
      </c>
      <c r="G26" s="10">
        <f t="shared" si="0"/>
        <v>1.105018966421091</v>
      </c>
      <c r="H26" s="10">
        <f t="shared" si="4"/>
        <v>1.105018966421091</v>
      </c>
      <c r="I26" s="10">
        <f>SUM($H$7:H26)/COUNT($H$7:H26)</f>
        <v>6.7154894212619825</v>
      </c>
      <c r="J26" s="10">
        <f>SUM($G$7:G26)/I26</f>
        <v>-1.117969352350311</v>
      </c>
    </row>
    <row r="27" spans="1:10" ht="15">
      <c r="A27" s="11">
        <v>39692</v>
      </c>
      <c r="B27" s="6"/>
      <c r="C27" s="5">
        <f t="shared" si="1"/>
        <v>-0.6630113798526546</v>
      </c>
      <c r="D27" s="5">
        <f t="shared" si="2"/>
        <v>0.7987661825594256</v>
      </c>
      <c r="E27" s="7">
        <f t="shared" si="3"/>
        <v>0.13575480270677098</v>
      </c>
      <c r="G27" s="10">
        <f t="shared" si="0"/>
        <v>-0.13575480270677098</v>
      </c>
      <c r="H27" s="10">
        <f t="shared" si="4"/>
        <v>0.13575480270677098</v>
      </c>
      <c r="I27" s="10">
        <f>SUM($H$7:H27)/COUNT($H$7:H27)</f>
        <v>6.402168725140306</v>
      </c>
      <c r="J27" s="10">
        <f>SUM($G$7:G27)/I27</f>
        <v>-1.1938870232669296</v>
      </c>
    </row>
    <row r="28" spans="1:10" ht="15">
      <c r="A28" s="11">
        <v>39722</v>
      </c>
      <c r="B28" s="6"/>
      <c r="C28" s="5">
        <f t="shared" si="1"/>
        <v>0.08145288162406258</v>
      </c>
      <c r="D28" s="5">
        <f t="shared" si="2"/>
        <v>0.7770454141263422</v>
      </c>
      <c r="E28" s="7">
        <f t="shared" si="3"/>
        <v>0.8584982957504048</v>
      </c>
      <c r="G28" s="10">
        <f t="shared" si="0"/>
        <v>-0.8584982957504048</v>
      </c>
      <c r="H28" s="10">
        <f t="shared" si="4"/>
        <v>0.8584982957504048</v>
      </c>
      <c r="I28" s="10">
        <f>SUM($H$7:H28)/COUNT($H$7:H28)</f>
        <v>6.150183705622582</v>
      </c>
      <c r="J28" s="10">
        <f>SUM($G$7:G28)/I28</f>
        <v>-1.3823919519165235</v>
      </c>
    </row>
    <row r="29" spans="1:10" ht="15">
      <c r="A29" s="11">
        <v>39753</v>
      </c>
      <c r="B29" s="6"/>
      <c r="C29" s="5">
        <f t="shared" si="1"/>
        <v>0.5150989774502429</v>
      </c>
      <c r="D29" s="5">
        <f t="shared" si="2"/>
        <v>0.6396856868062775</v>
      </c>
      <c r="E29" s="7">
        <f t="shared" si="3"/>
        <v>1.1547846642565203</v>
      </c>
      <c r="G29" s="10">
        <f t="shared" si="0"/>
        <v>-1.1547846642565203</v>
      </c>
      <c r="H29" s="10">
        <f t="shared" si="4"/>
        <v>1.1547846642565203</v>
      </c>
      <c r="I29" s="10">
        <f>SUM($H$7:H29)/COUNT($H$7:H29)</f>
        <v>5.932992442954492</v>
      </c>
      <c r="J29" s="10">
        <f>SUM($G$7:G29)/I29</f>
        <v>-1.6276355000561036</v>
      </c>
    </row>
    <row r="30" spans="1:10" ht="15">
      <c r="A30" s="11">
        <v>39783</v>
      </c>
      <c r="B30" s="6"/>
      <c r="C30" s="5">
        <f t="shared" si="1"/>
        <v>0.6928707985539121</v>
      </c>
      <c r="D30" s="5">
        <f t="shared" si="2"/>
        <v>0.4549201405252341</v>
      </c>
      <c r="E30" s="7">
        <f t="shared" si="3"/>
        <v>1.147790939079146</v>
      </c>
      <c r="G30" s="10">
        <f t="shared" si="0"/>
        <v>-1.147790939079146</v>
      </c>
      <c r="H30" s="10">
        <f t="shared" si="4"/>
        <v>1.147790939079146</v>
      </c>
      <c r="I30" s="10">
        <f>SUM($H$7:H30)/COUNT($H$7:H30)</f>
        <v>5.733609046959686</v>
      </c>
      <c r="J30" s="10">
        <f>SUM($G$7:G30)/I30</f>
        <v>-1.8844221802192282</v>
      </c>
    </row>
    <row r="31" spans="1:10" ht="15">
      <c r="A31" s="11">
        <v>39814</v>
      </c>
      <c r="B31" s="6"/>
      <c r="C31" s="5">
        <f t="shared" si="1"/>
        <v>0.6886745634474877</v>
      </c>
      <c r="D31" s="5">
        <f t="shared" si="2"/>
        <v>0.2712735902725707</v>
      </c>
      <c r="E31" s="7">
        <f t="shared" si="3"/>
        <v>0.9599481537200584</v>
      </c>
      <c r="G31" s="10">
        <f t="shared" si="0"/>
        <v>-0.9599481537200584</v>
      </c>
      <c r="H31" s="10">
        <f t="shared" si="4"/>
        <v>0.9599481537200584</v>
      </c>
      <c r="I31" s="10">
        <f>SUM($H$7:H31)/COUNT($H$7:H31)</f>
        <v>5.542662611230102</v>
      </c>
      <c r="J31" s="10">
        <f>SUM($G$7:G31)/I31</f>
        <v>-2.1225337062155383</v>
      </c>
    </row>
    <row r="32" spans="1:10" ht="15">
      <c r="A32" s="11">
        <v>39845</v>
      </c>
      <c r="B32" s="6"/>
      <c r="C32" s="5">
        <f t="shared" si="1"/>
        <v>0.575968892232035</v>
      </c>
      <c r="D32" s="5">
        <f t="shared" si="2"/>
        <v>0.11768188567736133</v>
      </c>
      <c r="E32" s="7">
        <f t="shared" si="3"/>
        <v>0.6936507779093963</v>
      </c>
      <c r="G32" s="10">
        <f t="shared" si="0"/>
        <v>-0.6936507779093963</v>
      </c>
      <c r="H32" s="10">
        <f t="shared" si="4"/>
        <v>0.6936507779093963</v>
      </c>
      <c r="I32" s="10">
        <f>SUM($H$7:H32)/COUNT($H$7:H32)</f>
        <v>5.356162156102382</v>
      </c>
      <c r="J32" s="10">
        <f>SUM($G$7:G32)/I32</f>
        <v>-2.325945075847286</v>
      </c>
    </row>
    <row r="33" spans="1:10" ht="15">
      <c r="A33" s="11">
        <v>39873</v>
      </c>
      <c r="B33" s="6"/>
      <c r="C33" s="5">
        <f t="shared" si="1"/>
        <v>0.4161904667456378</v>
      </c>
      <c r="D33" s="5">
        <f t="shared" si="2"/>
        <v>0.0066977612118579305</v>
      </c>
      <c r="E33" s="7">
        <f t="shared" si="3"/>
        <v>0.42288822795749575</v>
      </c>
      <c r="G33" s="10">
        <f t="shared" si="0"/>
        <v>-0.42288822795749575</v>
      </c>
      <c r="H33" s="10">
        <f t="shared" si="4"/>
        <v>0.42288822795749575</v>
      </c>
      <c r="I33" s="10">
        <f>SUM($H$7:H33)/COUNT($H$7:H33)</f>
        <v>5.173448306911831</v>
      </c>
      <c r="J33" s="10">
        <f>SUM($G$7:G33)/I33</f>
        <v>-2.4898339475382607</v>
      </c>
    </row>
    <row r="34" spans="1:10" ht="15">
      <c r="A34" s="11">
        <v>39904</v>
      </c>
      <c r="B34" s="6"/>
      <c r="C34" s="5">
        <f t="shared" si="1"/>
        <v>0.25373293677449743</v>
      </c>
      <c r="D34" s="5">
        <f t="shared" si="2"/>
        <v>-0.0609643552613414</v>
      </c>
      <c r="E34" s="7">
        <f t="shared" si="3"/>
        <v>0.19276858151315604</v>
      </c>
      <c r="G34" s="10">
        <f t="shared" si="0"/>
        <v>-0.19276858151315604</v>
      </c>
      <c r="H34" s="10">
        <f t="shared" si="4"/>
        <v>0.19276858151315604</v>
      </c>
      <c r="I34" s="10">
        <f>SUM($H$7:H34)/COUNT($H$7:H34)</f>
        <v>4.995566888147592</v>
      </c>
      <c r="J34" s="10">
        <f>SUM($G$7:G34)/I34</f>
        <v>-2.6170795216285194</v>
      </c>
    </row>
    <row r="35" spans="1:10" ht="15">
      <c r="A35" s="11">
        <v>39934</v>
      </c>
      <c r="B35" s="6"/>
      <c r="C35" s="5">
        <f t="shared" si="1"/>
        <v>0.11566114890789361</v>
      </c>
      <c r="D35" s="5">
        <f t="shared" si="2"/>
        <v>-0.09180732830344637</v>
      </c>
      <c r="E35" s="7">
        <f t="shared" si="3"/>
        <v>0.02385382060444724</v>
      </c>
      <c r="G35" s="10">
        <f t="shared" si="0"/>
        <v>-0.02385382060444724</v>
      </c>
      <c r="H35" s="10">
        <f t="shared" si="4"/>
        <v>0.02385382060444724</v>
      </c>
      <c r="I35" s="10">
        <f>SUM($H$7:H35)/COUNT($H$7:H35)</f>
        <v>4.824128506508173</v>
      </c>
      <c r="J35" s="10">
        <f>SUM($G$7:G35)/I35</f>
        <v>-2.715029171555264</v>
      </c>
    </row>
    <row r="36" spans="1:10" ht="15">
      <c r="A36" s="11">
        <v>39965</v>
      </c>
      <c r="B36" s="6"/>
      <c r="C36" s="5">
        <f t="shared" si="1"/>
        <v>0.014312292362668344</v>
      </c>
      <c r="D36" s="5">
        <f t="shared" si="2"/>
        <v>-0.09562393960015794</v>
      </c>
      <c r="E36" s="7">
        <f t="shared" si="3"/>
        <v>-0.0813116472374896</v>
      </c>
      <c r="G36" s="10">
        <f t="shared" si="0"/>
        <v>0.0813116472374896</v>
      </c>
      <c r="H36" s="10">
        <f t="shared" si="4"/>
        <v>0.0813116472374896</v>
      </c>
      <c r="I36" s="10">
        <f>SUM($H$7:H36)/COUNT($H$7:H36)</f>
        <v>4.666034611199151</v>
      </c>
      <c r="J36" s="10">
        <f>SUM($G$7:G36)/I36</f>
        <v>-2.7895931041793935</v>
      </c>
    </row>
    <row r="37" spans="1:10" ht="15">
      <c r="A37" s="11">
        <v>39995</v>
      </c>
      <c r="B37" s="6"/>
      <c r="C37" s="5">
        <f t="shared" si="1"/>
        <v>-0.04878698834249376</v>
      </c>
      <c r="D37" s="5">
        <f t="shared" si="2"/>
        <v>-0.0826140760421596</v>
      </c>
      <c r="E37" s="7">
        <f t="shared" si="3"/>
        <v>-0.13140106438465338</v>
      </c>
      <c r="G37" s="10">
        <f t="shared" si="0"/>
        <v>0.13140106438465338</v>
      </c>
      <c r="H37" s="10">
        <f t="shared" si="4"/>
        <v>0.13140106438465338</v>
      </c>
      <c r="I37" s="10">
        <f>SUM($H$7:H37)/COUNT($H$7:H37)</f>
        <v>4.5197561096890055</v>
      </c>
      <c r="J37" s="10">
        <f>SUM($G$7:G37)/I37</f>
        <v>-2.8508035827989535</v>
      </c>
    </row>
    <row r="38" spans="1:10" ht="15">
      <c r="A38" s="11">
        <v>40026</v>
      </c>
      <c r="B38" s="6"/>
      <c r="C38" s="5">
        <f t="shared" si="1"/>
        <v>-0.07884063863079202</v>
      </c>
      <c r="D38" s="5">
        <f t="shared" si="2"/>
        <v>-0.06158990574061507</v>
      </c>
      <c r="E38" s="7">
        <f t="shared" si="3"/>
        <v>-0.1404305443714071</v>
      </c>
      <c r="G38" s="10">
        <f t="shared" si="0"/>
        <v>0.1404305443714071</v>
      </c>
      <c r="H38" s="10">
        <f t="shared" si="4"/>
        <v>0.1404305443714071</v>
      </c>
      <c r="I38" s="10">
        <f>SUM($H$7:H38)/COUNT($H$7:H38)</f>
        <v>4.3829021857728305</v>
      </c>
      <c r="J38" s="10">
        <f>SUM($G$7:G38)/I38</f>
        <v>-2.9077779576913487</v>
      </c>
    </row>
    <row r="39" spans="1:10" ht="15">
      <c r="A39" s="11">
        <v>40057</v>
      </c>
      <c r="B39" s="6"/>
      <c r="C39" s="5">
        <f t="shared" si="1"/>
        <v>-0.08425832662284426</v>
      </c>
      <c r="D39" s="5">
        <f t="shared" si="2"/>
        <v>-0.039121018641189935</v>
      </c>
      <c r="E39" s="7">
        <f t="shared" si="3"/>
        <v>-0.12337934526403418</v>
      </c>
      <c r="G39" s="10">
        <f t="shared" si="0"/>
        <v>0.12337934526403418</v>
      </c>
      <c r="H39" s="10">
        <f t="shared" si="4"/>
        <v>0.12337934526403418</v>
      </c>
      <c r="I39" s="10">
        <f>SUM($H$7:H39)/COUNT($H$7:H39)</f>
        <v>4.253825736060443</v>
      </c>
      <c r="J39" s="10">
        <f>SUM($G$7:G39)/I39</f>
        <v>-2.9670061268029575</v>
      </c>
    </row>
    <row r="40" spans="1:10" ht="15">
      <c r="A40" s="11">
        <v>40087</v>
      </c>
      <c r="B40" s="6"/>
      <c r="C40" s="5">
        <f t="shared" si="1"/>
        <v>-0.07402760715842051</v>
      </c>
      <c r="D40" s="5">
        <f t="shared" si="2"/>
        <v>-0.01938032339894446</v>
      </c>
      <c r="E40" s="7">
        <f t="shared" si="3"/>
        <v>-0.09340793055736496</v>
      </c>
      <c r="G40" s="10">
        <f t="shared" si="0"/>
        <v>0.09340793055736496</v>
      </c>
      <c r="H40" s="10">
        <f t="shared" si="4"/>
        <v>0.09340793055736496</v>
      </c>
      <c r="I40" s="10">
        <f>SUM($H$7:H40)/COUNT($H$7:H40)</f>
        <v>4.131460506486823</v>
      </c>
      <c r="J40" s="10">
        <f>SUM($G$7:G40)/I40</f>
        <v>-3.032273713137581</v>
      </c>
    </row>
    <row r="41" spans="1:10" ht="15">
      <c r="A41" s="11">
        <v>40118</v>
      </c>
      <c r="B41" s="6"/>
      <c r="C41" s="5">
        <f t="shared" si="1"/>
        <v>-0.05604475833441897</v>
      </c>
      <c r="D41" s="5">
        <f t="shared" si="2"/>
        <v>-0.00443505450976606</v>
      </c>
      <c r="E41" s="7">
        <f t="shared" si="3"/>
        <v>-0.060479812844185035</v>
      </c>
      <c r="G41" s="10">
        <f t="shared" si="0"/>
        <v>0.060479812844185035</v>
      </c>
      <c r="H41" s="10">
        <f t="shared" si="4"/>
        <v>0.060479812844185035</v>
      </c>
      <c r="I41" s="10">
        <f>SUM($H$7:H41)/COUNT($H$7:H41)</f>
        <v>4.015146772382748</v>
      </c>
      <c r="J41" s="10">
        <f>SUM($G$7:G41)/I41</f>
        <v>-3.1050519407148167</v>
      </c>
    </row>
    <row r="42" spans="1:10" ht="15">
      <c r="A42" s="11">
        <v>40148</v>
      </c>
      <c r="B42" s="6"/>
      <c r="C42" s="5">
        <f t="shared" si="1"/>
        <v>-0.03628788770651102</v>
      </c>
      <c r="D42" s="5">
        <f t="shared" si="2"/>
        <v>0.005241715545303545</v>
      </c>
      <c r="E42" s="7">
        <f t="shared" si="3"/>
        <v>-0.031046172161207475</v>
      </c>
      <c r="G42" s="10">
        <f t="shared" si="0"/>
        <v>0.031046172161207475</v>
      </c>
      <c r="H42" s="10">
        <f t="shared" si="4"/>
        <v>0.031046172161207475</v>
      </c>
      <c r="I42" s="10">
        <f>SUM($H$7:H42)/COUNT($H$7:H42)</f>
        <v>3.9044773112654827</v>
      </c>
      <c r="J42" s="10">
        <f>SUM($G$7:G42)/I42</f>
        <v>-3.185110864852221</v>
      </c>
    </row>
    <row r="43" spans="1:10" ht="15">
      <c r="A43" s="11">
        <v>40179</v>
      </c>
      <c r="B43" s="6"/>
      <c r="C43" s="5">
        <f t="shared" si="1"/>
        <v>-0.018627703296724484</v>
      </c>
      <c r="D43" s="5">
        <f t="shared" si="2"/>
        <v>0.010209103091096742</v>
      </c>
      <c r="E43" s="7">
        <f t="shared" si="3"/>
        <v>-0.008418600205627742</v>
      </c>
      <c r="G43" s="10">
        <f t="shared" si="0"/>
        <v>0.008418600205627742</v>
      </c>
      <c r="H43" s="10">
        <f t="shared" si="4"/>
        <v>0.008418600205627742</v>
      </c>
      <c r="I43" s="10">
        <f>SUM($H$7:H43)/COUNT($H$7:H43)</f>
        <v>3.7991784271827838</v>
      </c>
      <c r="J43" s="10">
        <f>SUM($G$7:G43)/I43</f>
        <v>-3.271174214023597</v>
      </c>
    </row>
    <row r="44" spans="1:10" ht="15">
      <c r="A44" s="11">
        <v>40210</v>
      </c>
      <c r="B44" s="6"/>
      <c r="C44" s="5">
        <f t="shared" si="1"/>
        <v>-0.0050511601233766456</v>
      </c>
      <c r="D44" s="5">
        <f t="shared" si="2"/>
        <v>0.011556079123997181</v>
      </c>
      <c r="E44" s="7">
        <f t="shared" si="3"/>
        <v>0.006504919000620535</v>
      </c>
      <c r="G44" s="10">
        <f t="shared" si="0"/>
        <v>-0.006504919000620535</v>
      </c>
      <c r="H44" s="10">
        <f t="shared" si="4"/>
        <v>0.006504919000620535</v>
      </c>
      <c r="I44" s="10">
        <f>SUM($H$7:H44)/COUNT($H$7:H44)</f>
        <v>3.699371229599043</v>
      </c>
      <c r="J44" s="10">
        <f>SUM($G$7:G44)/I44</f>
        <v>-3.361187253927841</v>
      </c>
    </row>
    <row r="45" spans="1:10" ht="15">
      <c r="A45" s="11">
        <v>40238</v>
      </c>
      <c r="B45" s="6"/>
      <c r="C45" s="5">
        <f t="shared" si="1"/>
        <v>0.0039029514003723212</v>
      </c>
      <c r="D45" s="5">
        <f t="shared" si="2"/>
        <v>0.010515292083897895</v>
      </c>
      <c r="E45" s="7">
        <f t="shared" si="3"/>
        <v>0.014418243484270215</v>
      </c>
      <c r="G45" s="10">
        <f t="shared" si="0"/>
        <v>-0.014418243484270215</v>
      </c>
      <c r="H45" s="10">
        <f t="shared" si="4"/>
        <v>0.014418243484270215</v>
      </c>
      <c r="I45" s="10">
        <f>SUM($H$7:H45)/COUNT($H$7:H45)</f>
        <v>3.6048852555961</v>
      </c>
      <c r="J45" s="10">
        <f>SUM($G$7:G45)/I45</f>
        <v>-3.453285412797816</v>
      </c>
    </row>
    <row r="46" spans="1:10" ht="15">
      <c r="A46" s="11">
        <v>40269</v>
      </c>
      <c r="B46" s="6"/>
      <c r="C46" s="5">
        <f t="shared" si="1"/>
        <v>0.008650946090562129</v>
      </c>
      <c r="D46" s="5">
        <f t="shared" si="2"/>
        <v>0.00820837312641466</v>
      </c>
      <c r="E46" s="7">
        <f t="shared" si="3"/>
        <v>0.01685931921697679</v>
      </c>
      <c r="G46" s="10">
        <f t="shared" si="0"/>
        <v>-0.01685931921697679</v>
      </c>
      <c r="H46" s="10">
        <f t="shared" si="4"/>
        <v>0.01685931921697679</v>
      </c>
      <c r="I46" s="10">
        <f>SUM($H$7:H46)/COUNT($H$7:H46)</f>
        <v>3.5151846071866224</v>
      </c>
      <c r="J46" s="10">
        <f>SUM($G$7:G46)/I46</f>
        <v>-3.5462026551014407</v>
      </c>
    </row>
    <row r="47" spans="1:10" ht="15">
      <c r="A47" s="11">
        <v>40299</v>
      </c>
      <c r="B47" s="6"/>
      <c r="C47" s="5">
        <f t="shared" si="1"/>
        <v>0.010115591530186072</v>
      </c>
      <c r="D47" s="5">
        <f t="shared" si="2"/>
        <v>0.005510882051698374</v>
      </c>
      <c r="E47" s="7">
        <f t="shared" si="3"/>
        <v>0.015626473581884445</v>
      </c>
      <c r="G47" s="10">
        <f t="shared" si="0"/>
        <v>-0.015626473581884445</v>
      </c>
      <c r="H47" s="10">
        <f t="shared" si="4"/>
        <v>0.015626473581884445</v>
      </c>
      <c r="I47" s="10">
        <f>SUM($H$7:H47)/COUNT($H$7:H47)</f>
        <v>3.4298295307572384</v>
      </c>
      <c r="J47" s="10">
        <f>SUM($G$7:G47)/I47</f>
        <v>-3.639009854231211</v>
      </c>
    </row>
    <row r="48" spans="1:10" ht="15">
      <c r="A48" s="11">
        <v>40330</v>
      </c>
      <c r="B48" s="6"/>
      <c r="C48" s="5">
        <f t="shared" si="1"/>
        <v>0.009375884149130667</v>
      </c>
      <c r="D48" s="5">
        <f t="shared" si="2"/>
        <v>0.0030106462785968622</v>
      </c>
      <c r="E48" s="7">
        <f t="shared" si="3"/>
        <v>0.01238653042772753</v>
      </c>
      <c r="G48" s="10">
        <f t="shared" si="0"/>
        <v>-0.01238653042772753</v>
      </c>
      <c r="H48" s="10">
        <f t="shared" si="4"/>
        <v>0.01238653042772753</v>
      </c>
      <c r="I48" s="10">
        <f>SUM($H$7:H48)/COUNT($H$7:H48)</f>
        <v>3.3484618402732025</v>
      </c>
      <c r="J48" s="10">
        <f>SUM($G$7:G48)/I48</f>
        <v>-3.731137037585942</v>
      </c>
    </row>
    <row r="49" spans="1:10" ht="15">
      <c r="A49" s="11">
        <v>40360</v>
      </c>
      <c r="B49" s="6"/>
      <c r="C49" s="5">
        <f t="shared" si="1"/>
        <v>0.007431918256636518</v>
      </c>
      <c r="D49" s="5">
        <f t="shared" si="2"/>
        <v>0.0010288014101604574</v>
      </c>
      <c r="E49" s="7">
        <f t="shared" si="3"/>
        <v>0.008460719666796975</v>
      </c>
      <c r="G49" s="10">
        <f t="shared" si="0"/>
        <v>-0.008460719666796975</v>
      </c>
      <c r="H49" s="10">
        <f t="shared" si="4"/>
        <v>0.008460719666796975</v>
      </c>
      <c r="I49" s="10">
        <f>SUM($H$7:H49)/COUNT($H$7:H49)</f>
        <v>3.2707873956079374</v>
      </c>
      <c r="J49" s="10">
        <f>SUM($G$7:G49)/I49</f>
        <v>-3.8223305885430645</v>
      </c>
    </row>
    <row r="50" spans="1:10" ht="15">
      <c r="A50" s="11">
        <v>40391</v>
      </c>
      <c r="B50" s="6"/>
      <c r="C50" s="5">
        <f t="shared" si="1"/>
        <v>0.005076431800078185</v>
      </c>
      <c r="D50" s="5">
        <f t="shared" si="2"/>
        <v>-0.00032491373652705855</v>
      </c>
      <c r="E50" s="7">
        <f t="shared" si="3"/>
        <v>0.004751518063551127</v>
      </c>
      <c r="G50" s="10">
        <f t="shared" si="0"/>
        <v>-0.004751518063551127</v>
      </c>
      <c r="H50" s="10">
        <f t="shared" si="4"/>
        <v>0.004751518063551127</v>
      </c>
      <c r="I50" s="10">
        <f>SUM($H$7:H50)/COUNT($H$7:H50)</f>
        <v>3.1965593074819285</v>
      </c>
      <c r="J50" s="10">
        <f>SUM($G$7:G50)/I50</f>
        <v>-3.912576312800848</v>
      </c>
    </row>
    <row r="51" spans="1:10" ht="15">
      <c r="A51" s="11">
        <v>40422</v>
      </c>
      <c r="B51" s="6"/>
      <c r="C51" s="5">
        <f t="shared" si="1"/>
        <v>0.002850910838130676</v>
      </c>
      <c r="D51" s="5">
        <f t="shared" si="2"/>
        <v>-0.001085156626695239</v>
      </c>
      <c r="E51" s="7">
        <f t="shared" si="3"/>
        <v>0.0017657542114354369</v>
      </c>
      <c r="G51" s="10">
        <f t="shared" si="0"/>
        <v>-0.0017657542114354369</v>
      </c>
      <c r="H51" s="10">
        <f t="shared" si="4"/>
        <v>0.0017657542114354369</v>
      </c>
      <c r="I51" s="10">
        <f>SUM($H$7:H51)/COUNT($H$7:H51)</f>
        <v>3.125563895187029</v>
      </c>
      <c r="J51" s="10">
        <f>SUM($G$7:G51)/I51</f>
        <v>-4.002013205485859</v>
      </c>
    </row>
    <row r="52" spans="1:10" ht="15">
      <c r="A52" s="11">
        <v>40452</v>
      </c>
      <c r="B52" s="6"/>
      <c r="C52" s="5">
        <f t="shared" si="1"/>
        <v>0.001059452526861262</v>
      </c>
      <c r="D52" s="5">
        <f t="shared" si="2"/>
        <v>-0.0013676773005249089</v>
      </c>
      <c r="E52" s="7">
        <f t="shared" si="3"/>
        <v>-0.0003082247736636468</v>
      </c>
      <c r="G52" s="10">
        <f t="shared" si="0"/>
        <v>0.0003082247736636468</v>
      </c>
      <c r="H52" s="10">
        <f t="shared" si="4"/>
        <v>0.0003082247736636468</v>
      </c>
      <c r="I52" s="10">
        <f>SUM($H$7:H52)/COUNT($H$7:H52)</f>
        <v>3.057623554525869</v>
      </c>
      <c r="J52" s="10">
        <f>SUM($G$7:G52)/I52</f>
        <v>-4.090837061952919</v>
      </c>
    </row>
    <row r="53" spans="1:10" ht="15">
      <c r="A53" s="11">
        <v>40483</v>
      </c>
      <c r="B53" s="6"/>
      <c r="C53" s="5">
        <f t="shared" si="1"/>
        <v>-0.00018493486419818807</v>
      </c>
      <c r="D53" s="5">
        <f t="shared" si="2"/>
        <v>-0.0013183613367387255</v>
      </c>
      <c r="E53" s="7">
        <f t="shared" si="3"/>
        <v>-0.0015032962009369137</v>
      </c>
      <c r="G53" s="10">
        <f t="shared" si="0"/>
        <v>0.0015032962009369137</v>
      </c>
      <c r="H53" s="10">
        <f t="shared" si="4"/>
        <v>0.0015032962009369137</v>
      </c>
      <c r="I53" s="10">
        <f>SUM($H$7:H53)/COUNT($H$7:H53)</f>
        <v>2.9925997192423597</v>
      </c>
      <c r="J53" s="10">
        <f>SUM($G$7:G53)/I53</f>
        <v>-4.179221291018519</v>
      </c>
    </row>
    <row r="54" spans="1:10" ht="15">
      <c r="A54" s="11">
        <v>40513</v>
      </c>
      <c r="B54" s="6"/>
      <c r="C54" s="5">
        <f t="shared" si="1"/>
        <v>-0.0009019777205621481</v>
      </c>
      <c r="D54" s="5">
        <f t="shared" si="2"/>
        <v>-0.0010778339445888193</v>
      </c>
      <c r="E54" s="7">
        <f t="shared" si="3"/>
        <v>-0.0019798116651509674</v>
      </c>
      <c r="G54" s="10">
        <f t="shared" si="0"/>
        <v>0.0019798116651509674</v>
      </c>
      <c r="H54" s="10">
        <f t="shared" si="4"/>
        <v>0.0019798116651509674</v>
      </c>
      <c r="I54" s="10">
        <f>SUM($H$7:H54)/COUNT($H$7:H54)</f>
        <v>2.930295137834501</v>
      </c>
      <c r="J54" s="10">
        <f>SUM($G$7:G54)/I54</f>
        <v>-4.267405180124491</v>
      </c>
    </row>
    <row r="55" spans="1:10" ht="15">
      <c r="A55" s="11">
        <v>40544</v>
      </c>
      <c r="B55" s="6"/>
      <c r="C55" s="5">
        <f t="shared" si="1"/>
        <v>-0.0011878869990905804</v>
      </c>
      <c r="D55" s="5">
        <f t="shared" si="2"/>
        <v>-0.0007610640781646645</v>
      </c>
      <c r="E55" s="7">
        <f t="shared" si="3"/>
        <v>-0.001948951077255245</v>
      </c>
      <c r="G55" s="10">
        <f t="shared" si="0"/>
        <v>0.001948951077255245</v>
      </c>
      <c r="H55" s="10">
        <f t="shared" si="4"/>
        <v>0.001948951077255245</v>
      </c>
      <c r="I55" s="10">
        <f>SUM($H$7:H55)/COUNT($H$7:H55)</f>
        <v>2.8705329707578224</v>
      </c>
      <c r="J55" s="10">
        <f>SUM($G$7:G55)/I55</f>
        <v>-4.355570142122616</v>
      </c>
    </row>
    <row r="56" spans="1:10" ht="15">
      <c r="A56" s="11">
        <v>40575</v>
      </c>
      <c r="B56" s="6"/>
      <c r="C56" s="5">
        <f t="shared" si="1"/>
        <v>-0.0011693706463531469</v>
      </c>
      <c r="D56" s="5">
        <f t="shared" si="2"/>
        <v>-0.00044923190580382525</v>
      </c>
      <c r="E56" s="7">
        <f t="shared" si="3"/>
        <v>-0.001618602552156972</v>
      </c>
      <c r="G56" s="10">
        <f t="shared" si="0"/>
        <v>0.001618602552156972</v>
      </c>
      <c r="H56" s="10">
        <f t="shared" si="4"/>
        <v>0.001618602552156972</v>
      </c>
      <c r="I56" s="10">
        <f>SUM($H$7:H56)/COUNT($H$7:H56)</f>
        <v>2.813154683393709</v>
      </c>
      <c r="J56" s="10">
        <f>SUM($G$7:G56)/I56</f>
        <v>-4.4438328153992845</v>
      </c>
    </row>
    <row r="57" spans="1:10" ht="15">
      <c r="A57" s="11">
        <v>40603</v>
      </c>
      <c r="B57" s="6"/>
      <c r="C57" s="5">
        <f t="shared" si="1"/>
        <v>-0.0009711615312941832</v>
      </c>
      <c r="D57" s="5">
        <f t="shared" si="2"/>
        <v>-0.00019025549745870966</v>
      </c>
      <c r="E57" s="7">
        <f t="shared" si="3"/>
        <v>-0.001161417028752893</v>
      </c>
      <c r="G57" s="10">
        <f t="shared" si="0"/>
        <v>0.001161417028752893</v>
      </c>
      <c r="H57" s="10">
        <f t="shared" si="4"/>
        <v>0.001161417028752893</v>
      </c>
      <c r="I57" s="10">
        <f>SUM($H$7:H57)/COUNT($H$7:H57)</f>
        <v>2.758017560523808</v>
      </c>
      <c r="J57" s="10">
        <f>SUM($G$7:G57)/I57</f>
        <v>-4.532250939495964</v>
      </c>
    </row>
    <row r="58" spans="1:10" ht="15">
      <c r="A58" s="11">
        <v>40634</v>
      </c>
      <c r="B58" s="6"/>
      <c r="C58" s="5">
        <f t="shared" si="1"/>
        <v>-0.0006968502172517358</v>
      </c>
      <c r="D58" s="5">
        <f t="shared" si="2"/>
        <v>-4.4287728582467935E-06</v>
      </c>
      <c r="E58" s="7">
        <f t="shared" si="3"/>
        <v>-0.0007012789901099826</v>
      </c>
      <c r="G58" s="10">
        <f t="shared" si="0"/>
        <v>0.0007012789901099826</v>
      </c>
      <c r="H58" s="10">
        <f t="shared" si="4"/>
        <v>0.0007012789901099826</v>
      </c>
      <c r="I58" s="10">
        <f>SUM($H$7:H58)/COUNT($H$7:H58)</f>
        <v>2.704992247417391</v>
      </c>
      <c r="J58" s="10">
        <f>SUM($G$7:G58)/I58</f>
        <v>-4.620836312109249</v>
      </c>
    </row>
    <row r="59" spans="1:10" ht="15">
      <c r="A59" s="11">
        <v>40664</v>
      </c>
      <c r="B59" s="6"/>
      <c r="C59" s="5">
        <f t="shared" si="1"/>
        <v>-0.00042076739406598953</v>
      </c>
      <c r="D59" s="5">
        <f t="shared" si="2"/>
        <v>0.00010777586555935042</v>
      </c>
      <c r="E59" s="7">
        <f t="shared" si="3"/>
        <v>-0.0003129915285066391</v>
      </c>
      <c r="G59" s="10">
        <f t="shared" si="0"/>
        <v>0.0003129915285066391</v>
      </c>
      <c r="H59" s="10">
        <f t="shared" si="4"/>
        <v>0.0003129915285066391</v>
      </c>
      <c r="I59" s="10">
        <f>SUM($H$7:H59)/COUNT($H$7:H59)</f>
        <v>2.6539605633440155</v>
      </c>
      <c r="J59" s="10">
        <f>SUM($G$7:G59)/I59</f>
        <v>-4.709570135270926</v>
      </c>
    </row>
    <row r="60" spans="1:10" ht="15">
      <c r="A60" s="11">
        <v>40695</v>
      </c>
      <c r="B60" s="6"/>
      <c r="C60" s="5">
        <f t="shared" si="1"/>
        <v>-0.00018779491710398347</v>
      </c>
      <c r="D60" s="5">
        <f t="shared" si="2"/>
        <v>0.00015785451012041268</v>
      </c>
      <c r="E60" s="7">
        <f t="shared" si="3"/>
        <v>-2.9940406983570788E-05</v>
      </c>
      <c r="G60" s="10">
        <f t="shared" si="0"/>
        <v>2.9940406983570788E-05</v>
      </c>
      <c r="H60" s="10">
        <f t="shared" si="4"/>
        <v>2.9940406983570788E-05</v>
      </c>
      <c r="I60" s="10">
        <f>SUM($H$7:H60)/COUNT($H$7:H60)</f>
        <v>2.604813699956293</v>
      </c>
      <c r="J60" s="10">
        <f>SUM($G$7:G60)/I60</f>
        <v>-4.798417433505713</v>
      </c>
    </row>
    <row r="61" spans="1:10" ht="15">
      <c r="A61" s="11">
        <v>40725</v>
      </c>
      <c r="B61" s="6"/>
      <c r="C61" s="5">
        <f t="shared" si="1"/>
        <v>-1.796424419014247E-05</v>
      </c>
      <c r="D61" s="5">
        <f t="shared" si="2"/>
        <v>0.000162644975237784</v>
      </c>
      <c r="E61" s="7">
        <f t="shared" si="3"/>
        <v>0.00014468073104764153</v>
      </c>
      <c r="G61" s="10">
        <f t="shared" si="0"/>
        <v>-0.00014468073104764153</v>
      </c>
      <c r="H61" s="10">
        <f t="shared" si="4"/>
        <v>0.00014468073104764153</v>
      </c>
      <c r="I61" s="10">
        <f>SUM($H$7:H61)/COUNT($H$7:H61)</f>
        <v>2.5574560814249248</v>
      </c>
      <c r="J61" s="10">
        <f>SUM($G$7:G61)/I61</f>
        <v>-4.887328560759396</v>
      </c>
    </row>
    <row r="62" spans="1:10" ht="15">
      <c r="A62" s="11">
        <v>40756</v>
      </c>
      <c r="B62" s="6"/>
      <c r="C62" s="5">
        <f t="shared" si="1"/>
        <v>8.680843862858492E-05</v>
      </c>
      <c r="D62" s="5">
        <f t="shared" si="2"/>
        <v>0.00013949605827016134</v>
      </c>
      <c r="E62" s="7">
        <f t="shared" si="3"/>
        <v>0.00022630449689874625</v>
      </c>
      <c r="G62" s="10">
        <f t="shared" si="0"/>
        <v>-0.00022630449689874625</v>
      </c>
      <c r="H62" s="10">
        <f t="shared" si="4"/>
        <v>0.00022630449689874625</v>
      </c>
      <c r="I62" s="10">
        <f>SUM($H$7:H62)/COUNT($H$7:H62)</f>
        <v>2.5117912639797813</v>
      </c>
      <c r="J62" s="10">
        <f>SUM($G$7:G62)/I62</f>
        <v>-4.976271170848914</v>
      </c>
    </row>
    <row r="63" spans="1:10" ht="15">
      <c r="A63" s="11">
        <v>40787</v>
      </c>
      <c r="B63" s="6"/>
      <c r="C63" s="5">
        <f t="shared" si="1"/>
        <v>0.00013578269813924776</v>
      </c>
      <c r="D63" s="5">
        <f t="shared" si="2"/>
        <v>0.00010328733876636193</v>
      </c>
      <c r="E63" s="7">
        <f t="shared" si="3"/>
        <v>0.00023907003690560967</v>
      </c>
      <c r="G63" s="10">
        <f t="shared" si="0"/>
        <v>-0.00023907003690560967</v>
      </c>
      <c r="H63" s="10">
        <f t="shared" si="4"/>
        <v>0.00023907003690560967</v>
      </c>
      <c r="I63" s="10">
        <f>SUM($H$7:H63)/COUNT($H$7:H63)</f>
        <v>2.467728944787801</v>
      </c>
      <c r="J63" s="10">
        <f>SUM($G$7:G63)/I63</f>
        <v>-5.06522142578527</v>
      </c>
    </row>
    <row r="64" spans="1:10" ht="15">
      <c r="A64" s="11">
        <v>40817</v>
      </c>
      <c r="B64" s="6"/>
      <c r="C64" s="5">
        <f t="shared" si="1"/>
        <v>0.0001434420221433658</v>
      </c>
      <c r="D64" s="5">
        <f t="shared" si="2"/>
        <v>6.503613286146438E-05</v>
      </c>
      <c r="E64" s="7">
        <f t="shared" si="3"/>
        <v>0.00020847815500483018</v>
      </c>
      <c r="G64" s="10">
        <f t="shared" si="0"/>
        <v>-0.00020847815500483018</v>
      </c>
      <c r="H64" s="10">
        <f t="shared" si="4"/>
        <v>0.00020847815500483018</v>
      </c>
      <c r="I64" s="10">
        <f>SUM($H$7:H64)/COUNT($H$7:H64)</f>
        <v>2.425185488466546</v>
      </c>
      <c r="J64" s="10">
        <f>SUM($G$7:G64)/I64</f>
        <v>-5.154163284321944</v>
      </c>
    </row>
    <row r="65" spans="1:10" ht="15">
      <c r="A65" s="11">
        <v>40848</v>
      </c>
      <c r="B65" s="6"/>
      <c r="C65" s="5">
        <f t="shared" si="1"/>
        <v>0.0001250868930028981</v>
      </c>
      <c r="D65" s="5">
        <f t="shared" si="2"/>
        <v>3.167962806069155E-05</v>
      </c>
      <c r="E65" s="7">
        <f t="shared" si="3"/>
        <v>0.00015676652106358965</v>
      </c>
      <c r="G65" s="10">
        <f t="shared" si="0"/>
        <v>-0.00015676652106358965</v>
      </c>
      <c r="H65" s="10">
        <f t="shared" si="4"/>
        <v>0.00015676652106358965</v>
      </c>
      <c r="I65" s="10">
        <f>SUM($H$7:H65)/COUNT($H$7:H65)</f>
        <v>2.384083306738656</v>
      </c>
      <c r="J65" s="10">
        <f>SUM($G$7:G65)/I65</f>
        <v>-5.243088080653199</v>
      </c>
    </row>
    <row r="66" spans="1:10" ht="15">
      <c r="A66" s="11">
        <v>40878</v>
      </c>
      <c r="B66" s="6"/>
      <c r="C66" s="5">
        <f t="shared" si="1"/>
        <v>9.405991263815379E-05</v>
      </c>
      <c r="D66" s="5">
        <f t="shared" si="2"/>
        <v>6.596984690517197E-06</v>
      </c>
      <c r="E66" s="7">
        <f t="shared" si="3"/>
        <v>0.00010065689732867098</v>
      </c>
      <c r="G66" s="10">
        <f t="shared" si="0"/>
        <v>-0.00010065689732867098</v>
      </c>
      <c r="H66" s="10">
        <f t="shared" si="4"/>
        <v>0.00010065689732867098</v>
      </c>
      <c r="I66" s="10">
        <f>SUM($H$7:H66)/COUNT($H$7:H66)</f>
        <v>2.3443502625746344</v>
      </c>
      <c r="J66" s="10">
        <f>SUM($G$7:G66)/I66</f>
        <v>-5.331993100730226</v>
      </c>
    </row>
    <row r="67" spans="1:10" ht="15">
      <c r="A67" s="11">
        <v>40909</v>
      </c>
      <c r="B67" s="6"/>
      <c r="C67" s="5">
        <f t="shared" si="1"/>
        <v>6.0394138397202584E-05</v>
      </c>
      <c r="D67" s="5">
        <f t="shared" si="2"/>
        <v>-9.508118882070164E-06</v>
      </c>
      <c r="E67" s="7">
        <f t="shared" si="3"/>
        <v>5.088601951513242E-05</v>
      </c>
      <c r="G67" s="10">
        <f t="shared" si="0"/>
        <v>-5.088601951513242E-05</v>
      </c>
      <c r="H67" s="10">
        <f t="shared" si="4"/>
        <v>5.088601951513242E-05</v>
      </c>
      <c r="I67" s="10">
        <f>SUM($H$7:H67)/COUNT($H$7:H67)</f>
        <v>2.3059191252540585</v>
      </c>
      <c r="J67" s="10">
        <f>SUM($G$7:G67)/I67</f>
        <v>-5.420879758905394</v>
      </c>
    </row>
    <row r="68" spans="1:10" ht="15">
      <c r="A68" s="11">
        <v>40940</v>
      </c>
      <c r="B68" s="6"/>
      <c r="C68" s="5">
        <f t="shared" si="1"/>
        <v>3.053161170907945E-05</v>
      </c>
      <c r="D68" s="5">
        <f t="shared" si="2"/>
        <v>-1.764988200449135E-05</v>
      </c>
      <c r="E68" s="7">
        <f t="shared" si="3"/>
        <v>1.28817297045881E-05</v>
      </c>
      <c r="G68" s="10">
        <f t="shared" si="0"/>
        <v>-1.28817297045881E-05</v>
      </c>
      <c r="H68" s="10">
        <f t="shared" si="4"/>
        <v>1.28817297045881E-05</v>
      </c>
      <c r="I68" s="10">
        <f>SUM($H$7:H68)/COUNT($H$7:H68)</f>
        <v>2.268727089068182</v>
      </c>
      <c r="J68" s="10">
        <f>SUM($G$7:G68)/I68</f>
        <v>-5.509751813571525</v>
      </c>
    </row>
    <row r="69" spans="1:10" ht="15">
      <c r="A69" s="11">
        <v>40969</v>
      </c>
      <c r="B69" s="2"/>
      <c r="C69" s="5">
        <f t="shared" si="1"/>
        <v>7.72903782275286E-06</v>
      </c>
      <c r="D69" s="5">
        <f t="shared" si="2"/>
        <v>-1.971095875722545E-05</v>
      </c>
      <c r="E69" s="7">
        <f t="shared" si="3"/>
        <v>-1.198192093447259E-05</v>
      </c>
      <c r="G69" s="10">
        <f t="shared" si="0"/>
        <v>1.198192093447259E-05</v>
      </c>
      <c r="H69" s="10">
        <f t="shared" si="4"/>
        <v>1.198192093447259E-05</v>
      </c>
      <c r="I69" s="10">
        <f>SUM($H$7:H69)/COUNT($H$7:H69)</f>
        <v>2.2327157381610827</v>
      </c>
      <c r="J69" s="10">
        <f>SUM($G$7:G69)/I69</f>
        <v>-5.59861293487666</v>
      </c>
    </row>
    <row r="70" spans="1:10" ht="15">
      <c r="A70" s="11">
        <v>41000</v>
      </c>
      <c r="B70" s="2"/>
      <c r="C70" s="5">
        <f t="shared" si="1"/>
        <v>-7.1891525606835535E-06</v>
      </c>
      <c r="D70" s="5">
        <f t="shared" si="2"/>
        <v>-1.7793851407709834E-05</v>
      </c>
      <c r="E70" s="7">
        <f t="shared" si="3"/>
        <v>-2.4983003968393388E-05</v>
      </c>
      <c r="G70" s="10">
        <f t="shared" si="0"/>
        <v>2.4983003968393388E-05</v>
      </c>
      <c r="H70" s="10">
        <f t="shared" si="4"/>
        <v>2.4983003968393388E-05</v>
      </c>
      <c r="I70" s="10">
        <f>SUM($H$7:H70)/COUNT($H$7:H70)</f>
        <v>2.197829945111753</v>
      </c>
      <c r="J70" s="10">
        <f>SUM($G$7:G70)/I70</f>
        <v>-5.687467429574843</v>
      </c>
    </row>
    <row r="71" spans="1:10" ht="15">
      <c r="A71" s="11">
        <v>41030</v>
      </c>
      <c r="B71" s="2"/>
      <c r="C71" s="5">
        <f t="shared" si="1"/>
        <v>-1.4989802381036032E-05</v>
      </c>
      <c r="D71" s="5">
        <f t="shared" si="2"/>
        <v>-1.3796570772766891E-05</v>
      </c>
      <c r="E71" s="7">
        <f t="shared" si="3"/>
        <v>-2.8786373153802923E-05</v>
      </c>
      <c r="G71" s="10">
        <f t="shared" si="0"/>
        <v>2.8786373153802923E-05</v>
      </c>
      <c r="H71" s="10">
        <f t="shared" si="4"/>
        <v>2.8786373153802923E-05</v>
      </c>
      <c r="I71" s="10">
        <f>SUM($H$7:H71)/COUNT($H$7:H71)</f>
        <v>2.1640176195926975</v>
      </c>
      <c r="J71" s="10">
        <f>SUM($G$7:G71)/I71</f>
        <v>-5.776319623750068</v>
      </c>
    </row>
    <row r="72" spans="1:10" ht="15">
      <c r="A72" s="11">
        <v>41061</v>
      </c>
      <c r="B72" s="2"/>
      <c r="C72" s="5">
        <f t="shared" si="1"/>
        <v>-1.7271823892281755E-05</v>
      </c>
      <c r="D72" s="5">
        <f t="shared" si="2"/>
        <v>-9.190751068158423E-06</v>
      </c>
      <c r="E72" s="7">
        <f t="shared" si="3"/>
        <v>-2.6462574960440178E-05</v>
      </c>
      <c r="G72" s="10">
        <f>B72-E72</f>
        <v>2.6462574960440178E-05</v>
      </c>
      <c r="H72" s="10">
        <f t="shared" si="4"/>
        <v>2.6462574960440178E-05</v>
      </c>
      <c r="I72" s="10">
        <f>SUM($H$7:H72)/COUNT($H$7:H72)</f>
        <v>2.1312298747893985</v>
      </c>
      <c r="J72" s="10">
        <f>SUM($G$7:G72)/I72</f>
        <v>-5.865172559508373</v>
      </c>
    </row>
    <row r="73" spans="1:10" ht="15">
      <c r="A73" s="11">
        <v>41091</v>
      </c>
      <c r="B73" s="2"/>
      <c r="C73" s="5">
        <f>($B$3*B72)+((1-$B$3)*(C72+D72))</f>
        <v>-1.5877544976264105E-05</v>
      </c>
      <c r="D73" s="5">
        <f>($B$4*(C73-C72))+((1-$B$4)*D72)</f>
        <v>-4.956739074487994E-06</v>
      </c>
      <c r="E73" s="7">
        <f>C73+D73</f>
        <v>-2.08342840507521E-05</v>
      </c>
      <c r="G73" s="10">
        <f>B73-E73</f>
        <v>2.08342840507521E-05</v>
      </c>
      <c r="H73" s="10">
        <f t="shared" si="4"/>
        <v>2.08342840507521E-05</v>
      </c>
      <c r="I73" s="10">
        <f>SUM($H$7:H73)/COUNT($H$7:H73)</f>
        <v>2.0994207846326023</v>
      </c>
      <c r="J73" s="10">
        <f>SUM($G$7:G73)/I73</f>
        <v>-5.95402800469211</v>
      </c>
    </row>
    <row r="74" spans="1:10" ht="15">
      <c r="A74" s="11">
        <v>41122</v>
      </c>
      <c r="B74" s="2"/>
      <c r="C74" s="5">
        <f>($B$3*B73)+((1-$B$3)*(C73+D73))</f>
        <v>-1.2500570430451261E-05</v>
      </c>
      <c r="D74" s="5">
        <f>($B$4*(C74-C73))+((1-$B$4)*D73)</f>
        <v>-1.6232536263676584E-06</v>
      </c>
      <c r="E74" s="7">
        <f>C74+D74</f>
        <v>-1.412382405681892E-05</v>
      </c>
      <c r="G74" s="10">
        <f>B74-E74</f>
        <v>1.412382405681892E-05</v>
      </c>
      <c r="H74" s="10">
        <f t="shared" si="4"/>
        <v>1.412382405681892E-05</v>
      </c>
      <c r="I74" s="10">
        <f>SUM($H$7:H74)/COUNT($H$7:H74)</f>
        <v>2.0685471572677705</v>
      </c>
      <c r="J74" s="10">
        <f>SUM($G$7:G74)/I74</f>
        <v>-6.042886659650386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2008-10-30T16:27:33Z</dcterms:created>
  <dcterms:modified xsi:type="dcterms:W3CDTF">2009-06-15T14:32:02Z</dcterms:modified>
  <cp:category/>
  <cp:version/>
  <cp:contentType/>
  <cp:contentStatus/>
</cp:coreProperties>
</file>